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480" yWindow="735" windowWidth="18195" windowHeight="10710"/>
  </bookViews>
  <sheets>
    <sheet name="tota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total10!$A$1:$M$31</definedName>
  </definedNames>
  <calcPr calcId="162913"/>
</workbook>
</file>

<file path=xl/calcChain.xml><?xml version="1.0" encoding="utf-8"?>
<calcChain xmlns="http://schemas.openxmlformats.org/spreadsheetml/2006/main">
  <c r="H31" i="1" l="1"/>
  <c r="H30" i="1"/>
  <c r="H29" i="1"/>
  <c r="H28" i="1"/>
  <c r="H26" i="1"/>
  <c r="H25" i="1"/>
  <c r="H24" i="1"/>
  <c r="H23" i="1"/>
  <c r="H20" i="1"/>
  <c r="H19" i="1"/>
  <c r="H18" i="1"/>
  <c r="H16" i="1"/>
  <c r="H15" i="1"/>
  <c r="H13" i="1"/>
  <c r="H12" i="1"/>
  <c r="H10" i="1"/>
  <c r="H9" i="1"/>
  <c r="H7" i="1"/>
  <c r="H6" i="1"/>
  <c r="I31" i="1" l="1"/>
  <c r="I30" i="1"/>
  <c r="I29" i="1"/>
  <c r="I28" i="1"/>
  <c r="I26" i="1"/>
  <c r="I25" i="1"/>
  <c r="I24" i="1"/>
  <c r="I23" i="1"/>
  <c r="I20" i="1"/>
  <c r="I19" i="1"/>
  <c r="I18" i="1"/>
  <c r="I16" i="1"/>
  <c r="I15" i="1"/>
  <c r="I13" i="1"/>
  <c r="I12" i="1"/>
  <c r="I10" i="1"/>
  <c r="I9" i="1"/>
  <c r="I7" i="1"/>
  <c r="I6" i="1"/>
  <c r="J31" i="1"/>
  <c r="J30" i="1"/>
  <c r="J29" i="1"/>
  <c r="J28" i="1"/>
  <c r="J26" i="1"/>
  <c r="J25" i="1"/>
  <c r="J24" i="1"/>
  <c r="J23" i="1"/>
  <c r="J20" i="1"/>
  <c r="J19" i="1"/>
  <c r="J18" i="1"/>
  <c r="J16" i="1"/>
  <c r="J15" i="1"/>
  <c r="J13" i="1"/>
  <c r="J12" i="1"/>
  <c r="J10" i="1"/>
  <c r="J9" i="1"/>
  <c r="J7" i="1"/>
  <c r="J6" i="1"/>
  <c r="K31" i="1"/>
  <c r="K30" i="1"/>
  <c r="K29" i="1"/>
  <c r="K28" i="1"/>
  <c r="K26" i="1"/>
  <c r="K25" i="1"/>
  <c r="K24" i="1"/>
  <c r="K23" i="1"/>
  <c r="K20" i="1"/>
  <c r="K18" i="1"/>
  <c r="K16" i="1"/>
  <c r="K15" i="1"/>
  <c r="K13" i="1"/>
  <c r="K12" i="1"/>
  <c r="K10" i="1"/>
  <c r="K9" i="1"/>
  <c r="K7" i="1"/>
  <c r="K6" i="1"/>
  <c r="L31" i="1"/>
  <c r="L30" i="1"/>
  <c r="L29" i="1"/>
  <c r="L28" i="1"/>
  <c r="L26" i="1"/>
  <c r="L25" i="1"/>
  <c r="L24" i="1"/>
  <c r="L23" i="1"/>
  <c r="L20" i="1"/>
  <c r="L19" i="1"/>
  <c r="L18" i="1"/>
  <c r="L16" i="1"/>
  <c r="L15" i="1"/>
  <c r="L13" i="1"/>
  <c r="L12" i="1"/>
  <c r="L10" i="1"/>
  <c r="L9" i="1"/>
  <c r="L7" i="1"/>
  <c r="L6" i="1"/>
  <c r="M6" i="1"/>
  <c r="D31" i="1"/>
  <c r="D30" i="1"/>
  <c r="D29" i="1"/>
  <c r="D28" i="1"/>
  <c r="D26" i="1"/>
  <c r="D25" i="1"/>
  <c r="D24" i="1"/>
  <c r="D23" i="1"/>
  <c r="D20" i="1"/>
  <c r="D19" i="1"/>
  <c r="D18" i="1"/>
  <c r="D16" i="1"/>
  <c r="D15" i="1"/>
  <c r="D13" i="1"/>
  <c r="D12" i="1"/>
  <c r="D10" i="1"/>
  <c r="D9" i="1"/>
  <c r="D7" i="1"/>
  <c r="D6" i="1"/>
  <c r="F31" i="1"/>
  <c r="F30" i="1"/>
  <c r="F29" i="1"/>
  <c r="F28" i="1"/>
  <c r="F26" i="1"/>
  <c r="F25" i="1"/>
  <c r="F24" i="1"/>
  <c r="F23" i="1"/>
  <c r="F20" i="1"/>
  <c r="F19" i="1"/>
  <c r="F18" i="1"/>
  <c r="F16" i="1"/>
  <c r="F15" i="1"/>
  <c r="F13" i="1"/>
  <c r="F12" i="1"/>
  <c r="F10" i="1"/>
  <c r="F9" i="1"/>
  <c r="F7" i="1"/>
  <c r="F6" i="1"/>
  <c r="M31" i="1"/>
  <c r="M30" i="1"/>
  <c r="M29" i="1"/>
  <c r="M28" i="1"/>
  <c r="M26" i="1"/>
  <c r="M25" i="1"/>
  <c r="M24" i="1"/>
  <c r="M23" i="1"/>
  <c r="M20" i="1"/>
  <c r="M19" i="1"/>
  <c r="M18" i="1"/>
  <c r="M17" i="1"/>
  <c r="M16" i="1"/>
  <c r="M15" i="1"/>
  <c r="M13" i="1"/>
  <c r="M12" i="1"/>
  <c r="M10" i="1"/>
  <c r="M9" i="1"/>
  <c r="M7" i="1"/>
  <c r="M14" i="1" l="1"/>
  <c r="M11" i="1"/>
  <c r="M5" i="1"/>
  <c r="I27" i="1"/>
  <c r="I11" i="1"/>
  <c r="I14" i="1"/>
  <c r="I5" i="1"/>
  <c r="I17" i="1"/>
  <c r="J17" i="1" l="1"/>
  <c r="J11" i="1"/>
  <c r="J27" i="1"/>
  <c r="J14" i="1"/>
  <c r="J5" i="1" l="1"/>
  <c r="H17" i="1" l="1"/>
  <c r="H5" i="1"/>
  <c r="H11" i="1"/>
  <c r="H27" i="1"/>
  <c r="H14" i="1"/>
  <c r="F27" i="1" l="1"/>
  <c r="F14" i="1"/>
  <c r="F5" i="1"/>
  <c r="F17" i="1"/>
  <c r="F11" i="1"/>
  <c r="M27" i="1" l="1"/>
  <c r="L27" i="1" l="1"/>
  <c r="L11" i="1"/>
  <c r="L17" i="1"/>
  <c r="L14" i="1"/>
  <c r="L5" i="1"/>
  <c r="K14" i="1" l="1"/>
  <c r="K27" i="1"/>
  <c r="K11" i="1"/>
  <c r="K17" i="1"/>
  <c r="K5" i="1"/>
  <c r="D17" i="1" l="1"/>
  <c r="D27" i="1"/>
  <c r="D11" i="1"/>
  <c r="D14" i="1"/>
  <c r="D5" i="1" l="1"/>
  <c r="E24" i="1" l="1"/>
  <c r="E26" i="1"/>
  <c r="E29" i="1" l="1"/>
  <c r="E31" i="1"/>
  <c r="E18" i="1"/>
  <c r="E13" i="1"/>
  <c r="E9" i="1"/>
  <c r="E23" i="1"/>
  <c r="E28" i="1"/>
  <c r="E30" i="1"/>
  <c r="E25" i="1"/>
  <c r="E19" i="1"/>
  <c r="E20" i="1"/>
  <c r="E16" i="1"/>
  <c r="E15" i="1"/>
  <c r="E12" i="1"/>
  <c r="E10" i="1"/>
  <c r="E7" i="1"/>
  <c r="E17" i="1" l="1"/>
  <c r="E27" i="1"/>
  <c r="E11" i="1"/>
  <c r="E14" i="1"/>
  <c r="E6" i="1" l="1"/>
  <c r="E5" i="1" l="1"/>
  <c r="G24" i="1" l="1"/>
  <c r="C24" i="1" s="1"/>
  <c r="G26" i="1"/>
  <c r="C26" i="1" s="1"/>
  <c r="G29" i="1" l="1"/>
  <c r="C29" i="1" s="1"/>
  <c r="G31" i="1"/>
  <c r="C31" i="1" s="1"/>
  <c r="G18" i="1"/>
  <c r="G13" i="1"/>
  <c r="C13" i="1" s="1"/>
  <c r="G9" i="1"/>
  <c r="C9" i="1" s="1"/>
  <c r="G23" i="1"/>
  <c r="C23" i="1" s="1"/>
  <c r="G28" i="1"/>
  <c r="G30" i="1"/>
  <c r="C30" i="1" s="1"/>
  <c r="G25" i="1"/>
  <c r="C25" i="1" s="1"/>
  <c r="G19" i="1"/>
  <c r="C19" i="1" s="1"/>
  <c r="G20" i="1"/>
  <c r="C20" i="1" s="1"/>
  <c r="G16" i="1"/>
  <c r="C16" i="1" s="1"/>
  <c r="G15" i="1"/>
  <c r="G12" i="1"/>
  <c r="G10" i="1"/>
  <c r="C10" i="1" s="1"/>
  <c r="G7" i="1"/>
  <c r="C7" i="1" s="1"/>
  <c r="G6" i="1"/>
  <c r="G5" i="1" l="1"/>
  <c r="C6" i="1"/>
  <c r="C5" i="1" s="1"/>
  <c r="G11" i="1"/>
  <c r="C12" i="1"/>
  <c r="C11" i="1" s="1"/>
  <c r="G17" i="1"/>
  <c r="C18" i="1"/>
  <c r="C17" i="1" s="1"/>
  <c r="G27" i="1"/>
  <c r="C28" i="1"/>
  <c r="C27" i="1" s="1"/>
  <c r="G14" i="1"/>
  <c r="C15" i="1"/>
  <c r="C14" i="1" s="1"/>
</calcChain>
</file>

<file path=xl/sharedStrings.xml><?xml version="1.0" encoding="utf-8"?>
<sst xmlns="http://schemas.openxmlformats.org/spreadsheetml/2006/main" count="73" uniqueCount="60">
  <si>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</si>
  <si>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</si>
  <si>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</si>
  <si>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</si>
  <si>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</si>
  <si>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</si>
  <si>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</si>
  <si>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</si>
  <si>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</si>
  <si>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</si>
  <si>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</si>
  <si>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</si>
  <si>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</si>
  <si>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</si>
  <si>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</si>
  <si>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</si>
  <si>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</si>
  <si>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</si>
  <si>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</si>
  <si>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</si>
  <si>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</si>
  <si>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</si>
  <si>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</si>
  <si>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</si>
  <si>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</si>
  <si>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</si>
  <si>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</si>
  <si>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</si>
  <si>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</si>
  <si>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</si>
  <si>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</si>
  <si>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</si>
  <si>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</si>
  <si>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</si>
  <si>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</si>
  <si>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</si>
  <si>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</si>
  <si>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</si>
  <si>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</si>
  <si>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</si>
  <si>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</si>
  <si>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</si>
  <si>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</si>
  <si>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</si>
  <si>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</si>
  <si>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</si>
  <si>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6+7</t>
  </si>
  <si>
    <t>12+13</t>
  </si>
  <si>
    <t>15+16</t>
  </si>
  <si>
    <t>18+19+20</t>
  </si>
  <si>
    <t>ผลรวม</t>
  </si>
  <si>
    <t>ผลรวมศูนย์วิทยพัฒนา มสธ.</t>
  </si>
  <si>
    <t>คำนวน</t>
  </si>
  <si>
    <t>คน</t>
  </si>
  <si>
    <t>28+29</t>
  </si>
  <si>
    <t xml:space="preserve">     1.1  จำนวนผู้ใช้ห้องสมุด   </t>
  </si>
  <si>
    <t>s</t>
  </si>
  <si>
    <r>
      <rPr>
        <b/>
        <sz val="11"/>
        <rFont val="TH SarabunPSK"/>
        <family val="2"/>
      </rPr>
      <t>6.</t>
    </r>
    <r>
      <rPr>
        <sz val="11"/>
        <rFont val="TH SarabunPSK"/>
        <family val="2"/>
      </rPr>
      <t xml:space="preserve"> </t>
    </r>
    <r>
      <rPr>
        <b/>
        <sz val="11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</si>
  <si>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1"/>
        <rFont val="TH SarabunPSK"/>
        <family val="2"/>
      </rPr>
      <t>8.</t>
    </r>
    <r>
      <rPr>
        <sz val="11"/>
        <rFont val="TH SarabunPSK"/>
        <family val="2"/>
      </rPr>
      <t xml:space="preserve"> </t>
    </r>
    <r>
      <rPr>
        <b/>
        <sz val="11"/>
        <rFont val="TH SarabunPSK"/>
        <family val="2"/>
      </rPr>
      <t>การประสานงานกับห้องสมุดมุม มสธ</t>
    </r>
    <r>
      <rPr>
        <sz val="11"/>
        <rFont val="TH SarabunPSK"/>
        <family val="2"/>
      </rPr>
      <t>.</t>
    </r>
  </si>
  <si>
    <t>รายงานผลการปฏิบัติงาน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</si>
</sst>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2"/>
      <color rgb="FFFF0000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2"/>
      <color rgb="FFC00000"/>
      <name val="TH SarabunPSK"/>
      <family val="2"/>
    </font>
    <font>
      <sz val="12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3BC97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rgb="FFACC4DE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9FBBD9"/>
        <bgColor indexed="64"/>
      </patternFill>
    </fill>
    <fill>
      <patternFill patternType="solid">
        <fgColor rgb="FFE0ADAA"/>
        <bgColor indexed="64"/>
      </patternFill>
    </fill>
    <fill>
      <patternFill patternType="solid">
        <fgColor rgb="FFC8D8A4"/>
        <bgColor indexed="64"/>
      </patternFill>
    </fill>
    <fill>
      <patternFill patternType="solid">
        <fgColor rgb="FFCAC0DA"/>
        <bgColor indexed="64"/>
      </patternFill>
    </fill>
    <fill>
      <patternFill patternType="solid">
        <fgColor rgb="FFADDAE5"/>
        <bgColor indexed="64"/>
      </patternFill>
    </fill>
    <fill>
      <patternFill patternType="solid">
        <fgColor rgb="FFFBD4B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</cellStyleXfs>
  <cellXfs count="109">
    <xf numFmtId="0" fontId="0" fillId="0" borderId="0" xfId="0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/>
    <xf numFmtId="164" fontId="5" fillId="6" borderId="2" xfId="0" applyNumberFormat="1" applyFont="1" applyFill="1" applyBorder="1"/>
    <xf numFmtId="164" fontId="5" fillId="7" borderId="2" xfId="0" applyNumberFormat="1" applyFont="1" applyFill="1" applyBorder="1"/>
    <xf numFmtId="164" fontId="5" fillId="9" borderId="2" xfId="0" applyNumberFormat="1" applyFont="1" applyFill="1" applyBorder="1"/>
    <xf numFmtId="164" fontId="5" fillId="3" borderId="2" xfId="0" applyNumberFormat="1" applyFont="1" applyFill="1" applyBorder="1"/>
    <xf numFmtId="164" fontId="5" fillId="8" borderId="2" xfId="0" applyNumberFormat="1" applyFont="1" applyFill="1" applyBorder="1"/>
    <xf numFmtId="164" fontId="5" fillId="4" borderId="2" xfId="0" applyNumberFormat="1" applyFont="1" applyFill="1" applyBorder="1"/>
    <xf numFmtId="164" fontId="5" fillId="11" borderId="2" xfId="0" applyNumberFormat="1" applyFont="1" applyFill="1" applyBorder="1"/>
    <xf numFmtId="164" fontId="5" fillId="10" borderId="2" xfId="0" applyNumberFormat="1" applyFont="1" applyFill="1" applyBorder="1"/>
    <xf numFmtId="164" fontId="5" fillId="5" borderId="2" xfId="0" applyNumberFormat="1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/>
    <xf numFmtId="0" fontId="10" fillId="0" borderId="1" xfId="0" applyFont="1" applyBorder="1"/>
    <xf numFmtId="0" fontId="14" fillId="0" borderId="1" xfId="0" applyFont="1" applyFill="1" applyBorder="1"/>
    <xf numFmtId="0" fontId="14" fillId="0" borderId="1" xfId="0" applyFont="1" applyBorder="1"/>
    <xf numFmtId="2" fontId="10" fillId="0" borderId="1" xfId="0" applyNumberFormat="1" applyFont="1" applyFill="1" applyBorder="1" applyAlignment="1">
      <alignment vertical="center" wrapText="1"/>
    </xf>
    <xf numFmtId="0" fontId="14" fillId="0" borderId="5" xfId="0" applyFont="1" applyFill="1" applyBorder="1"/>
    <xf numFmtId="49" fontId="14" fillId="0" borderId="1" xfId="0" applyNumberFormat="1" applyFont="1" applyBorder="1"/>
    <xf numFmtId="0" fontId="14" fillId="0" borderId="3" xfId="0" applyFont="1" applyFill="1" applyBorder="1"/>
    <xf numFmtId="0" fontId="10" fillId="0" borderId="3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9" fontId="14" fillId="0" borderId="3" xfId="0" applyNumberFormat="1" applyFont="1" applyBorder="1"/>
    <xf numFmtId="49" fontId="14" fillId="0" borderId="1" xfId="0" applyNumberFormat="1" applyFont="1" applyFill="1" applyBorder="1"/>
    <xf numFmtId="0" fontId="10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5" fillId="11" borderId="1" xfId="0" applyNumberFormat="1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164" fontId="16" fillId="7" borderId="1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16" fillId="8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11" borderId="1" xfId="0" applyNumberFormat="1" applyFont="1" applyFill="1" applyBorder="1" applyAlignment="1">
      <alignment horizontal="center" vertical="center"/>
    </xf>
    <xf numFmtId="164" fontId="16" fillId="10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16" fillId="6" borderId="3" xfId="0" applyNumberFormat="1" applyFont="1" applyFill="1" applyBorder="1" applyAlignment="1">
      <alignment horizontal="center" vertical="center"/>
    </xf>
    <xf numFmtId="164" fontId="16" fillId="7" borderId="3" xfId="0" applyNumberFormat="1" applyFont="1" applyFill="1" applyBorder="1" applyAlignment="1">
      <alignment horizontal="center" vertical="center"/>
    </xf>
    <xf numFmtId="164" fontId="16" fillId="9" borderId="3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164" fontId="16" fillId="8" borderId="3" xfId="0" applyNumberFormat="1" applyFont="1" applyFill="1" applyBorder="1" applyAlignment="1">
      <alignment horizontal="center" vertical="center"/>
    </xf>
    <xf numFmtId="164" fontId="16" fillId="4" borderId="3" xfId="0" applyNumberFormat="1" applyFont="1" applyFill="1" applyBorder="1" applyAlignment="1">
      <alignment horizontal="center" vertical="center"/>
    </xf>
    <xf numFmtId="164" fontId="16" fillId="11" borderId="3" xfId="0" applyNumberFormat="1" applyFont="1" applyFill="1" applyBorder="1" applyAlignment="1">
      <alignment horizontal="center" vertical="center"/>
    </xf>
    <xf numFmtId="164" fontId="16" fillId="10" borderId="3" xfId="0" applyNumberFormat="1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7" fontId="13" fillId="12" borderId="1" xfId="0" applyNumberFormat="1" applyFont="1" applyFill="1" applyBorder="1" applyAlignment="1">
      <alignment horizontal="center" vertical="center"/>
    </xf>
    <xf numFmtId="17" fontId="13" fillId="13" borderId="4" xfId="0" applyNumberFormat="1" applyFont="1" applyFill="1" applyBorder="1" applyAlignment="1">
      <alignment horizontal="center" vertical="center"/>
    </xf>
    <xf numFmtId="17" fontId="13" fillId="14" borderId="1" xfId="0" applyNumberFormat="1" applyFont="1" applyFill="1" applyBorder="1" applyAlignment="1">
      <alignment horizontal="center" vertical="center"/>
    </xf>
    <xf numFmtId="17" fontId="13" fillId="15" borderId="7" xfId="0" applyNumberFormat="1" applyFont="1" applyFill="1" applyBorder="1" applyAlignment="1">
      <alignment horizontal="center" vertical="center"/>
    </xf>
    <xf numFmtId="17" fontId="13" fillId="16" borderId="1" xfId="0" applyNumberFormat="1" applyFont="1" applyFill="1" applyBorder="1" applyAlignment="1">
      <alignment horizontal="center" vertical="center"/>
    </xf>
    <xf numFmtId="17" fontId="13" fillId="17" borderId="7" xfId="0" applyNumberFormat="1" applyFont="1" applyFill="1" applyBorder="1" applyAlignment="1">
      <alignment horizontal="center" vertical="center"/>
    </xf>
    <xf numFmtId="17" fontId="13" fillId="18" borderId="1" xfId="0" applyNumberFormat="1" applyFont="1" applyFill="1" applyBorder="1" applyAlignment="1">
      <alignment horizontal="center" vertical="center"/>
    </xf>
    <xf numFmtId="17" fontId="13" fillId="19" borderId="7" xfId="0" applyNumberFormat="1" applyFont="1" applyFill="1" applyBorder="1" applyAlignment="1">
      <alignment horizontal="center" vertical="center"/>
    </xf>
    <xf numFmtId="17" fontId="13" fillId="20" borderId="1" xfId="0" applyNumberFormat="1" applyFont="1" applyFill="1" applyBorder="1" applyAlignment="1">
      <alignment horizontal="center" vertical="center"/>
    </xf>
    <xf numFmtId="0" fontId="13" fillId="21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FBD4B3"/>
      <color rgb="FFADDAE5"/>
      <color rgb="FFCAC0DA"/>
      <color rgb="FFC8D8A4"/>
      <color rgb="FFE0ADAA"/>
      <color rgb="FF9FBBD9"/>
      <color rgb="FFBEBEBE"/>
      <color rgb="FFACC4DE"/>
      <color rgb="FF90B6E4"/>
      <color rgb="FFC3B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</sheetNames>
    <sheetDataSet>
      <sheetData sheetId="0">
        <row r="6">
          <cell r="C6">
            <v>470</v>
          </cell>
        </row>
        <row r="7">
          <cell r="C7">
            <v>55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40</v>
          </cell>
        </row>
        <row r="13">
          <cell r="C13">
            <v>40</v>
          </cell>
        </row>
        <row r="15">
          <cell r="C15">
            <v>655</v>
          </cell>
        </row>
        <row r="16">
          <cell r="C16">
            <v>810</v>
          </cell>
        </row>
        <row r="18">
          <cell r="C18">
            <v>120</v>
          </cell>
        </row>
        <row r="19">
          <cell r="C19">
            <v>52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1</v>
          </cell>
        </row>
        <row r="30">
          <cell r="C30">
            <v>362</v>
          </cell>
        </row>
        <row r="31">
          <cell r="C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bon"/>
    </sheetNames>
    <sheetDataSet>
      <sheetData sheetId="0">
        <row r="6">
          <cell r="C6">
            <v>958</v>
          </cell>
        </row>
        <row r="7">
          <cell r="C7">
            <v>124</v>
          </cell>
        </row>
        <row r="9">
          <cell r="C9">
            <v>23</v>
          </cell>
        </row>
        <row r="10">
          <cell r="C10">
            <v>20</v>
          </cell>
        </row>
        <row r="12">
          <cell r="C12">
            <v>80</v>
          </cell>
        </row>
        <row r="13">
          <cell r="C13">
            <v>60</v>
          </cell>
        </row>
        <row r="15">
          <cell r="C15">
            <v>1035</v>
          </cell>
        </row>
        <row r="16">
          <cell r="C16">
            <v>980</v>
          </cell>
        </row>
        <row r="17">
          <cell r="C17">
            <v>120</v>
          </cell>
        </row>
        <row r="18">
          <cell r="C18">
            <v>120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2</v>
          </cell>
        </row>
        <row r="29">
          <cell r="C29">
            <v>0</v>
          </cell>
        </row>
        <row r="30">
          <cell r="C30">
            <v>5080</v>
          </cell>
        </row>
        <row r="31">
          <cell r="C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</sheetNames>
    <sheetDataSet>
      <sheetData sheetId="0">
        <row r="6">
          <cell r="C6">
            <v>228</v>
          </cell>
        </row>
        <row r="7">
          <cell r="C7">
            <v>9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66</v>
          </cell>
        </row>
        <row r="13">
          <cell r="C13">
            <v>2</v>
          </cell>
        </row>
        <row r="15">
          <cell r="C15">
            <v>134</v>
          </cell>
        </row>
        <row r="16">
          <cell r="C16">
            <v>102</v>
          </cell>
        </row>
        <row r="18">
          <cell r="C18">
            <v>30</v>
          </cell>
        </row>
        <row r="19">
          <cell r="C19">
            <v>210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5</v>
          </cell>
        </row>
        <row r="26">
          <cell r="C26">
            <v>9</v>
          </cell>
        </row>
        <row r="28">
          <cell r="C28">
            <v>3</v>
          </cell>
        </row>
        <row r="29">
          <cell r="C29">
            <v>3</v>
          </cell>
        </row>
        <row r="30">
          <cell r="C30">
            <v>240</v>
          </cell>
        </row>
        <row r="31">
          <cell r="C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</sheetNames>
    <sheetDataSet>
      <sheetData sheetId="0">
        <row r="6">
          <cell r="C6">
            <v>456</v>
          </cell>
        </row>
        <row r="7">
          <cell r="C7">
            <v>36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50</v>
          </cell>
        </row>
        <row r="13">
          <cell r="C13">
            <v>1</v>
          </cell>
        </row>
        <row r="15">
          <cell r="C15">
            <v>213</v>
          </cell>
        </row>
        <row r="16">
          <cell r="C16">
            <v>209</v>
          </cell>
        </row>
        <row r="18">
          <cell r="C18">
            <v>273</v>
          </cell>
        </row>
        <row r="19">
          <cell r="C19">
            <v>52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25</v>
          </cell>
        </row>
        <row r="26">
          <cell r="C26">
            <v>34</v>
          </cell>
        </row>
        <row r="28">
          <cell r="C28">
            <v>1</v>
          </cell>
        </row>
        <row r="29">
          <cell r="C29">
            <v>2</v>
          </cell>
        </row>
        <row r="30">
          <cell r="C30">
            <v>656</v>
          </cell>
        </row>
        <row r="31">
          <cell r="C31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</sheetNames>
    <sheetDataSet>
      <sheetData sheetId="0">
        <row r="6">
          <cell r="C6">
            <v>200</v>
          </cell>
        </row>
        <row r="7">
          <cell r="C7">
            <v>16</v>
          </cell>
        </row>
        <row r="9">
          <cell r="C9">
            <v>0</v>
          </cell>
        </row>
        <row r="10">
          <cell r="C10">
            <v>9</v>
          </cell>
        </row>
        <row r="12">
          <cell r="C12">
            <v>55</v>
          </cell>
        </row>
        <row r="13">
          <cell r="C13">
            <v>32</v>
          </cell>
        </row>
        <row r="15">
          <cell r="C15">
            <v>130</v>
          </cell>
        </row>
        <row r="16">
          <cell r="C16">
            <v>150</v>
          </cell>
        </row>
        <row r="18">
          <cell r="C18">
            <v>217</v>
          </cell>
        </row>
        <row r="19">
          <cell r="C19">
            <v>52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5</v>
          </cell>
        </row>
        <row r="26">
          <cell r="C26">
            <v>5</v>
          </cell>
        </row>
        <row r="28">
          <cell r="C28">
            <v>2</v>
          </cell>
        </row>
        <row r="29">
          <cell r="C29">
            <v>0</v>
          </cell>
        </row>
        <row r="30">
          <cell r="C30">
            <v>1450</v>
          </cell>
        </row>
        <row r="31">
          <cell r="C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</sheetNames>
    <sheetDataSet>
      <sheetData sheetId="0">
        <row r="6">
          <cell r="C6">
            <v>350</v>
          </cell>
        </row>
        <row r="7">
          <cell r="C7">
            <v>20</v>
          </cell>
        </row>
        <row r="9">
          <cell r="C9">
            <v>20</v>
          </cell>
        </row>
        <row r="10">
          <cell r="C10">
            <v>20</v>
          </cell>
        </row>
        <row r="12">
          <cell r="C12">
            <v>24</v>
          </cell>
        </row>
        <row r="13">
          <cell r="C13">
            <v>9</v>
          </cell>
        </row>
        <row r="15">
          <cell r="C15">
            <v>256</v>
          </cell>
        </row>
        <row r="16">
          <cell r="C16">
            <v>154</v>
          </cell>
        </row>
        <row r="18">
          <cell r="C18">
            <v>218</v>
          </cell>
        </row>
        <row r="19">
          <cell r="C19">
            <v>52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7</v>
          </cell>
        </row>
        <row r="26">
          <cell r="C26">
            <v>16</v>
          </cell>
        </row>
        <row r="28">
          <cell r="C28">
            <v>3</v>
          </cell>
        </row>
        <row r="29">
          <cell r="C29">
            <v>2</v>
          </cell>
        </row>
        <row r="30">
          <cell r="C30">
            <v>630</v>
          </cell>
        </row>
        <row r="31">
          <cell r="C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</sheetNames>
    <sheetDataSet>
      <sheetData sheetId="0">
        <row r="6">
          <cell r="C6">
            <v>770</v>
          </cell>
        </row>
        <row r="7">
          <cell r="C7">
            <v>92</v>
          </cell>
        </row>
        <row r="9">
          <cell r="C9">
            <v>6</v>
          </cell>
        </row>
        <row r="10">
          <cell r="C10">
            <v>6</v>
          </cell>
        </row>
        <row r="12">
          <cell r="C12">
            <v>125</v>
          </cell>
        </row>
        <row r="13">
          <cell r="C13">
            <v>90</v>
          </cell>
        </row>
        <row r="15">
          <cell r="C15">
            <v>1220</v>
          </cell>
        </row>
        <row r="16">
          <cell r="C16">
            <v>1210</v>
          </cell>
        </row>
        <row r="18">
          <cell r="C18">
            <v>217</v>
          </cell>
        </row>
        <row r="19">
          <cell r="C19">
            <v>52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</v>
          </cell>
        </row>
        <row r="26">
          <cell r="C26">
            <v>15</v>
          </cell>
        </row>
        <row r="28">
          <cell r="C28">
            <v>4</v>
          </cell>
        </row>
        <row r="29">
          <cell r="C29">
            <v>1</v>
          </cell>
        </row>
        <row r="30">
          <cell r="C30">
            <v>1200</v>
          </cell>
        </row>
        <row r="31">
          <cell r="C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</sheetNames>
    <sheetDataSet>
      <sheetData sheetId="0">
        <row r="6">
          <cell r="C6">
            <v>339</v>
          </cell>
        </row>
        <row r="7">
          <cell r="C7">
            <v>33</v>
          </cell>
        </row>
        <row r="9">
          <cell r="C9">
            <v>9</v>
          </cell>
        </row>
        <row r="10">
          <cell r="C10">
            <v>9</v>
          </cell>
        </row>
        <row r="12">
          <cell r="C12">
            <v>75</v>
          </cell>
        </row>
        <row r="13">
          <cell r="C13">
            <v>8</v>
          </cell>
        </row>
        <row r="15">
          <cell r="C15">
            <v>352</v>
          </cell>
        </row>
        <row r="16">
          <cell r="C16">
            <v>242</v>
          </cell>
        </row>
        <row r="18">
          <cell r="C18">
            <v>219</v>
          </cell>
        </row>
        <row r="19">
          <cell r="C19">
            <v>52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2</v>
          </cell>
        </row>
        <row r="29">
          <cell r="C29">
            <v>2</v>
          </cell>
        </row>
        <row r="30">
          <cell r="C30">
            <v>483</v>
          </cell>
        </row>
        <row r="31">
          <cell r="C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</sheetNames>
    <sheetDataSet>
      <sheetData sheetId="0">
        <row r="6">
          <cell r="C6">
            <v>116</v>
          </cell>
        </row>
        <row r="7">
          <cell r="C7">
            <v>11</v>
          </cell>
        </row>
        <row r="9">
          <cell r="C9">
            <v>5</v>
          </cell>
        </row>
        <row r="10">
          <cell r="C10">
            <v>0</v>
          </cell>
        </row>
        <row r="12">
          <cell r="C12">
            <v>54</v>
          </cell>
        </row>
        <row r="13">
          <cell r="C13">
            <v>12</v>
          </cell>
        </row>
        <row r="15">
          <cell r="C15">
            <v>50</v>
          </cell>
        </row>
        <row r="16">
          <cell r="C16">
            <v>60</v>
          </cell>
        </row>
        <row r="18">
          <cell r="C18">
            <v>314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</v>
          </cell>
        </row>
        <row r="26">
          <cell r="C26">
            <v>2</v>
          </cell>
        </row>
        <row r="28">
          <cell r="C28">
            <v>2</v>
          </cell>
        </row>
        <row r="29">
          <cell r="C29">
            <v>0</v>
          </cell>
        </row>
        <row r="30">
          <cell r="C30">
            <v>731</v>
          </cell>
        </row>
        <row r="31">
          <cell r="C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</sheetNames>
    <sheetDataSet>
      <sheetData sheetId="0">
        <row r="6">
          <cell r="C6">
            <v>479</v>
          </cell>
        </row>
        <row r="7">
          <cell r="C7">
            <v>162</v>
          </cell>
        </row>
        <row r="9">
          <cell r="C9">
            <v>15</v>
          </cell>
        </row>
        <row r="10">
          <cell r="C10">
            <v>15</v>
          </cell>
        </row>
        <row r="12">
          <cell r="C12">
            <v>42</v>
          </cell>
        </row>
        <row r="13">
          <cell r="C13">
            <v>11</v>
          </cell>
        </row>
        <row r="15">
          <cell r="C15">
            <v>565</v>
          </cell>
        </row>
        <row r="16">
          <cell r="C16">
            <v>530</v>
          </cell>
        </row>
        <row r="18">
          <cell r="C18">
            <v>96</v>
          </cell>
        </row>
        <row r="19">
          <cell r="C19">
            <v>172</v>
          </cell>
        </row>
        <row r="20">
          <cell r="C20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26</v>
          </cell>
        </row>
        <row r="26">
          <cell r="C26">
            <v>40</v>
          </cell>
        </row>
        <row r="28">
          <cell r="C28">
            <v>4</v>
          </cell>
        </row>
        <row r="29">
          <cell r="C29">
            <v>4</v>
          </cell>
        </row>
        <row r="30">
          <cell r="C30">
            <v>1436</v>
          </cell>
        </row>
        <row r="31"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tabSelected="1" zoomScale="120" zoomScaleNormal="120" workbookViewId="0">
      <pane ySplit="3" topLeftCell="A4" activePane="bottomLeft" state="frozen"/>
      <selection pane="bottomLeft" activeCell="A2" sqref="A2:M2"/>
    </sheetView>
  </sheetViews>
  <sheetFormatPr defaultColWidth="9.140625" defaultRowHeight="13.5"/>
  <cols>
    <col min="1" max="1" width="33.28515625" style="17" customWidth="1"/>
    <col min="2" max="2" width="7.42578125" style="12" customWidth="1"/>
    <col min="3" max="3" width="8.85546875" style="12" customWidth="1"/>
    <col min="4" max="13" width="9.5703125" style="12" customWidth="1"/>
    <col min="14" max="82" width="9" style="11" customWidth="1"/>
    <col min="83" max="16384" width="9.140625" style="12"/>
  </cols>
  <sheetData>
    <row r="1" spans="1:82" s="5" customFormat="1" ht="21" customHeight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s="5" customFormat="1" ht="28.5" customHeight="1">
      <c r="A2" s="107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8" customFormat="1" ht="27.75" customHeight="1">
      <c r="A3" s="38" t="s">
        <v>0</v>
      </c>
      <c r="B3" s="39" t="s">
        <v>1</v>
      </c>
      <c r="C3" s="40" t="s">
        <v>50</v>
      </c>
      <c r="D3" s="97" t="s">
        <v>2</v>
      </c>
      <c r="E3" s="98" t="s">
        <v>3</v>
      </c>
      <c r="F3" s="99" t="s">
        <v>5</v>
      </c>
      <c r="G3" s="100" t="s">
        <v>4</v>
      </c>
      <c r="H3" s="101" t="s">
        <v>6</v>
      </c>
      <c r="I3" s="102" t="s">
        <v>7</v>
      </c>
      <c r="J3" s="103" t="s">
        <v>8</v>
      </c>
      <c r="K3" s="104" t="s">
        <v>9</v>
      </c>
      <c r="L3" s="105" t="s">
        <v>10</v>
      </c>
      <c r="M3" s="106" t="s">
        <v>11</v>
      </c>
      <c r="N3" s="6" t="s">
        <v>52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15">
      <c r="A4" s="41" t="s">
        <v>12</v>
      </c>
      <c r="B4" s="9"/>
      <c r="C4" s="10"/>
      <c r="D4" s="29"/>
      <c r="E4" s="30"/>
      <c r="F4" s="31"/>
      <c r="G4" s="32"/>
      <c r="H4" s="31"/>
      <c r="I4" s="33"/>
      <c r="J4" s="34"/>
      <c r="K4" s="35"/>
      <c r="L4" s="36"/>
      <c r="M4" s="37"/>
      <c r="N4" s="1"/>
    </row>
    <row r="5" spans="1:82" ht="15.75">
      <c r="A5" s="42" t="s">
        <v>55</v>
      </c>
      <c r="B5" s="9" t="s">
        <v>13</v>
      </c>
      <c r="C5" s="58">
        <f>SUM(C6:C7)</f>
        <v>4924</v>
      </c>
      <c r="D5" s="59">
        <f>SUM(D6:D7)</f>
        <v>525</v>
      </c>
      <c r="E5" s="60">
        <f t="shared" ref="E5:L5" si="0">SUM(E6:E7)</f>
        <v>237</v>
      </c>
      <c r="F5" s="61">
        <f t="shared" si="0"/>
        <v>492</v>
      </c>
      <c r="G5" s="62">
        <f t="shared" si="0"/>
        <v>216</v>
      </c>
      <c r="H5" s="61">
        <f t="shared" si="0"/>
        <v>370</v>
      </c>
      <c r="I5" s="63">
        <f t="shared" si="0"/>
        <v>862</v>
      </c>
      <c r="J5" s="64">
        <f t="shared" si="0"/>
        <v>372</v>
      </c>
      <c r="K5" s="65">
        <f t="shared" si="0"/>
        <v>127</v>
      </c>
      <c r="L5" s="66">
        <f t="shared" si="0"/>
        <v>641</v>
      </c>
      <c r="M5" s="67">
        <f>SUM(M6:M7)</f>
        <v>1082</v>
      </c>
      <c r="N5" s="1" t="s">
        <v>46</v>
      </c>
    </row>
    <row r="6" spans="1:82" ht="15.75">
      <c r="A6" s="43" t="s">
        <v>14</v>
      </c>
      <c r="B6" s="9" t="s">
        <v>13</v>
      </c>
      <c r="C6" s="58">
        <f>SUM(D6:M6)</f>
        <v>4366</v>
      </c>
      <c r="D6" s="68">
        <f>SUM([1]Total_chan!C6)</f>
        <v>470</v>
      </c>
      <c r="E6" s="69">
        <f>SUM([2]Total_nayok!C6)</f>
        <v>228</v>
      </c>
      <c r="F6" s="70">
        <f>SUM([3]Total_sawan!C6)</f>
        <v>456</v>
      </c>
      <c r="G6" s="71">
        <f>SUM([4]Total_nakornsri!C6)</f>
        <v>200</v>
      </c>
      <c r="H6" s="70">
        <f>SUM([5]Total_phet!C6)</f>
        <v>350</v>
      </c>
      <c r="I6" s="72">
        <f>SUM([6]Total_yala!C6)</f>
        <v>770</v>
      </c>
      <c r="J6" s="73">
        <f>SUM([7]Total_lampang!C6)</f>
        <v>339</v>
      </c>
      <c r="K6" s="74">
        <f>SUM([8]Total_sukhothai!C6)</f>
        <v>116</v>
      </c>
      <c r="L6" s="75">
        <f>SUM([9]Total_udonthani!C6)</f>
        <v>479</v>
      </c>
      <c r="M6" s="76">
        <f>SUM([10]Total_ubon!C6)</f>
        <v>958</v>
      </c>
      <c r="N6" s="1"/>
    </row>
    <row r="7" spans="1:82" ht="15.75">
      <c r="A7" s="43" t="s">
        <v>15</v>
      </c>
      <c r="B7" s="9" t="s">
        <v>13</v>
      </c>
      <c r="C7" s="58">
        <f>SUM(D7:M7)</f>
        <v>558</v>
      </c>
      <c r="D7" s="68">
        <f>SUM([1]Total_chan!C7)</f>
        <v>55</v>
      </c>
      <c r="E7" s="69">
        <f>SUM([2]Total_nayok!C7)</f>
        <v>9</v>
      </c>
      <c r="F7" s="70">
        <f>SUM([3]Total_sawan!C7)</f>
        <v>36</v>
      </c>
      <c r="G7" s="71">
        <f>SUM([4]Total_nakornsri!C7)</f>
        <v>16</v>
      </c>
      <c r="H7" s="70">
        <f>SUM([5]Total_phet!C7)</f>
        <v>20</v>
      </c>
      <c r="I7" s="72">
        <f>SUM([6]Total_yala!C7)</f>
        <v>92</v>
      </c>
      <c r="J7" s="73">
        <f>SUM([7]Total_lampang!C7)</f>
        <v>33</v>
      </c>
      <c r="K7" s="74">
        <f>SUM([8]Total_sukhothai!C7)</f>
        <v>11</v>
      </c>
      <c r="L7" s="75">
        <f>SUM([9]Total_udonthani!C7)</f>
        <v>162</v>
      </c>
      <c r="M7" s="76">
        <f>SUM([10]Total_ubon!C7)</f>
        <v>124</v>
      </c>
      <c r="N7" s="1"/>
    </row>
    <row r="8" spans="1:82" ht="15.75">
      <c r="A8" s="44" t="s">
        <v>16</v>
      </c>
      <c r="B8" s="13"/>
      <c r="C8" s="77"/>
      <c r="D8" s="68"/>
      <c r="E8" s="69"/>
      <c r="F8" s="70"/>
      <c r="G8" s="71"/>
      <c r="H8" s="70"/>
      <c r="I8" s="72"/>
      <c r="J8" s="73"/>
      <c r="K8" s="74"/>
      <c r="L8" s="75"/>
      <c r="M8" s="76"/>
      <c r="N8" s="1"/>
    </row>
    <row r="9" spans="1:82" ht="15.75">
      <c r="A9" s="45" t="s">
        <v>41</v>
      </c>
      <c r="B9" s="10" t="s">
        <v>17</v>
      </c>
      <c r="C9" s="58">
        <f>SUM(D9:M9)</f>
        <v>78</v>
      </c>
      <c r="D9" s="68">
        <f>SUM([1]Total_chan!C9)</f>
        <v>0</v>
      </c>
      <c r="E9" s="69">
        <f>SUM([2]Total_nayok!C9)</f>
        <v>0</v>
      </c>
      <c r="F9" s="70">
        <f>SUM([3]Total_sawan!C9)</f>
        <v>0</v>
      </c>
      <c r="G9" s="71">
        <f>SUM([4]Total_nakornsri!C9)</f>
        <v>0</v>
      </c>
      <c r="H9" s="70">
        <f>SUM([5]Total_phet!C9)</f>
        <v>20</v>
      </c>
      <c r="I9" s="72">
        <f>SUM([6]Total_yala!C9)</f>
        <v>6</v>
      </c>
      <c r="J9" s="73">
        <f>SUM([7]Total_lampang!C9)</f>
        <v>9</v>
      </c>
      <c r="K9" s="74">
        <f>SUM([8]Total_sukhothai!C9)</f>
        <v>5</v>
      </c>
      <c r="L9" s="75">
        <f>SUM([9]Total_udonthani!C9)</f>
        <v>15</v>
      </c>
      <c r="M9" s="76">
        <f>SUM([10]Total_ubon!C9)</f>
        <v>23</v>
      </c>
      <c r="N9" s="1"/>
    </row>
    <row r="10" spans="1:82" ht="15.75">
      <c r="A10" s="46" t="s">
        <v>40</v>
      </c>
      <c r="B10" s="13" t="s">
        <v>18</v>
      </c>
      <c r="C10" s="58">
        <f>SUM(D10:M10)</f>
        <v>79</v>
      </c>
      <c r="D10" s="68">
        <f>SUM([1]Total_chan!C10)</f>
        <v>0</v>
      </c>
      <c r="E10" s="69">
        <f>SUM([2]Total_nayok!C10)</f>
        <v>0</v>
      </c>
      <c r="F10" s="70">
        <f>SUM([3]Total_sawan!C10)</f>
        <v>0</v>
      </c>
      <c r="G10" s="71">
        <f>SUM([4]Total_nakornsri!C10)</f>
        <v>9</v>
      </c>
      <c r="H10" s="70">
        <f>SUM([5]Total_phet!C10)</f>
        <v>20</v>
      </c>
      <c r="I10" s="72">
        <f>SUM([6]Total_yala!C10)</f>
        <v>6</v>
      </c>
      <c r="J10" s="73">
        <f>SUM([7]Total_lampang!C10)</f>
        <v>9</v>
      </c>
      <c r="K10" s="74">
        <f>SUM([8]Total_sukhothai!C10)</f>
        <v>0</v>
      </c>
      <c r="L10" s="75">
        <f>SUM([9]Total_udonthani!C10)</f>
        <v>15</v>
      </c>
      <c r="M10" s="76">
        <f>SUM([10]Total_ubon!C10)</f>
        <v>20</v>
      </c>
      <c r="N10" s="1"/>
    </row>
    <row r="11" spans="1:82" ht="15.75">
      <c r="A11" s="44" t="s">
        <v>29</v>
      </c>
      <c r="B11" s="13" t="s">
        <v>19</v>
      </c>
      <c r="C11" s="58">
        <f>SUM(C12:C13)</f>
        <v>876</v>
      </c>
      <c r="D11" s="59">
        <f>SUM(D12:D13)</f>
        <v>80</v>
      </c>
      <c r="E11" s="60">
        <f t="shared" ref="E11:L11" si="1">SUM(E12:E13)</f>
        <v>68</v>
      </c>
      <c r="F11" s="61">
        <f t="shared" si="1"/>
        <v>51</v>
      </c>
      <c r="G11" s="62">
        <f t="shared" si="1"/>
        <v>87</v>
      </c>
      <c r="H11" s="61">
        <f t="shared" si="1"/>
        <v>33</v>
      </c>
      <c r="I11" s="63">
        <f t="shared" si="1"/>
        <v>215</v>
      </c>
      <c r="J11" s="64">
        <f t="shared" si="1"/>
        <v>83</v>
      </c>
      <c r="K11" s="65">
        <f t="shared" si="1"/>
        <v>66</v>
      </c>
      <c r="L11" s="66">
        <f t="shared" si="1"/>
        <v>53</v>
      </c>
      <c r="M11" s="67">
        <f>SUM(M12:M13)</f>
        <v>140</v>
      </c>
      <c r="N11" s="1" t="s">
        <v>47</v>
      </c>
    </row>
    <row r="12" spans="1:82" ht="15.75">
      <c r="A12" s="46" t="s">
        <v>30</v>
      </c>
      <c r="B12" s="13" t="s">
        <v>19</v>
      </c>
      <c r="C12" s="58">
        <f>SUM(D12:M12)</f>
        <v>611</v>
      </c>
      <c r="D12" s="68">
        <f>SUM([1]Total_chan!C12)</f>
        <v>40</v>
      </c>
      <c r="E12" s="69">
        <f>SUM([2]Total_nayok!C12)</f>
        <v>66</v>
      </c>
      <c r="F12" s="70">
        <f>SUM([3]Total_sawan!C12)</f>
        <v>50</v>
      </c>
      <c r="G12" s="71">
        <f>SUM([4]Total_nakornsri!C12)</f>
        <v>55</v>
      </c>
      <c r="H12" s="70">
        <f>SUM([5]Total_phet!C12)</f>
        <v>24</v>
      </c>
      <c r="I12" s="72">
        <f>SUM([6]Total_yala!C12)</f>
        <v>125</v>
      </c>
      <c r="J12" s="73">
        <f>SUM([7]Total_lampang!C12)</f>
        <v>75</v>
      </c>
      <c r="K12" s="74">
        <f>SUM([8]Total_sukhothai!C12)</f>
        <v>54</v>
      </c>
      <c r="L12" s="75">
        <f>SUM([9]Total_udonthani!C12)</f>
        <v>42</v>
      </c>
      <c r="M12" s="76">
        <f>SUM([10]Total_ubon!C12)</f>
        <v>80</v>
      </c>
      <c r="N12" s="1"/>
    </row>
    <row r="13" spans="1:82" ht="15.75">
      <c r="A13" s="46" t="s">
        <v>31</v>
      </c>
      <c r="B13" s="13" t="s">
        <v>19</v>
      </c>
      <c r="C13" s="58">
        <f>SUM(D13:M13)</f>
        <v>265</v>
      </c>
      <c r="D13" s="68">
        <f>SUM([1]Total_chan!C13)</f>
        <v>40</v>
      </c>
      <c r="E13" s="69">
        <f>SUM([2]Total_nayok!C13)</f>
        <v>2</v>
      </c>
      <c r="F13" s="70">
        <f>SUM([3]Total_sawan!C13)</f>
        <v>1</v>
      </c>
      <c r="G13" s="71">
        <f>SUM([4]Total_nakornsri!C13)</f>
        <v>32</v>
      </c>
      <c r="H13" s="70">
        <f>SUM([5]Total_phet!C13)</f>
        <v>9</v>
      </c>
      <c r="I13" s="72">
        <f>SUM([6]Total_yala!C13)</f>
        <v>90</v>
      </c>
      <c r="J13" s="73">
        <f>SUM([7]Total_lampang!C13)</f>
        <v>8</v>
      </c>
      <c r="K13" s="74">
        <f>SUM([8]Total_sukhothai!C13)</f>
        <v>12</v>
      </c>
      <c r="L13" s="75">
        <f>SUM([9]Total_udonthani!C13)</f>
        <v>11</v>
      </c>
      <c r="M13" s="76">
        <f>SUM([10]Total_ubon!C13)</f>
        <v>60</v>
      </c>
      <c r="N13" s="1"/>
    </row>
    <row r="14" spans="1:82" ht="15.75">
      <c r="A14" s="47" t="s">
        <v>28</v>
      </c>
      <c r="B14" s="10" t="s">
        <v>20</v>
      </c>
      <c r="C14" s="58">
        <f>SUM(C15:C16)</f>
        <v>9057</v>
      </c>
      <c r="D14" s="59">
        <f t="shared" ref="D14:L14" si="2">SUM(D15:D16)</f>
        <v>1465</v>
      </c>
      <c r="E14" s="60">
        <f t="shared" si="2"/>
        <v>236</v>
      </c>
      <c r="F14" s="61">
        <f t="shared" si="2"/>
        <v>422</v>
      </c>
      <c r="G14" s="62">
        <f t="shared" si="2"/>
        <v>280</v>
      </c>
      <c r="H14" s="61">
        <f t="shared" si="2"/>
        <v>410</v>
      </c>
      <c r="I14" s="63">
        <f t="shared" si="2"/>
        <v>2430</v>
      </c>
      <c r="J14" s="64">
        <f t="shared" si="2"/>
        <v>594</v>
      </c>
      <c r="K14" s="65">
        <f t="shared" si="2"/>
        <v>110</v>
      </c>
      <c r="L14" s="66">
        <f t="shared" si="2"/>
        <v>1095</v>
      </c>
      <c r="M14" s="67">
        <f>SUM(M15:M16)</f>
        <v>2015</v>
      </c>
      <c r="N14" s="1" t="s">
        <v>48</v>
      </c>
    </row>
    <row r="15" spans="1:82" ht="15.75">
      <c r="A15" s="45" t="s">
        <v>27</v>
      </c>
      <c r="B15" s="10" t="s">
        <v>20</v>
      </c>
      <c r="C15" s="58">
        <f t="shared" ref="C15:C20" si="3">SUM(D15:M15)</f>
        <v>4610</v>
      </c>
      <c r="D15" s="68">
        <f>SUM([1]Total_chan!C15)</f>
        <v>655</v>
      </c>
      <c r="E15" s="69">
        <f>SUM([2]Total_nayok!C15)</f>
        <v>134</v>
      </c>
      <c r="F15" s="70">
        <f>SUM([3]Total_sawan!C15)</f>
        <v>213</v>
      </c>
      <c r="G15" s="71">
        <f>SUM([4]Total_nakornsri!C15)</f>
        <v>130</v>
      </c>
      <c r="H15" s="70">
        <f>SUM([5]Total_phet!C15)</f>
        <v>256</v>
      </c>
      <c r="I15" s="72">
        <f>SUM([6]Total_yala!C15)</f>
        <v>1220</v>
      </c>
      <c r="J15" s="73">
        <f>SUM([7]Total_lampang!C15)</f>
        <v>352</v>
      </c>
      <c r="K15" s="74">
        <f>SUM([8]Total_sukhothai!C15)</f>
        <v>50</v>
      </c>
      <c r="L15" s="75">
        <f>SUM([9]Total_udonthani!C15)</f>
        <v>565</v>
      </c>
      <c r="M15" s="76">
        <f>SUM([10]Total_ubon!C15)</f>
        <v>1035</v>
      </c>
      <c r="N15" s="1"/>
    </row>
    <row r="16" spans="1:82" s="17" customFormat="1" ht="15.75">
      <c r="A16" s="45" t="s">
        <v>26</v>
      </c>
      <c r="B16" s="15" t="s">
        <v>20</v>
      </c>
      <c r="C16" s="58">
        <f t="shared" si="3"/>
        <v>4447</v>
      </c>
      <c r="D16" s="68">
        <f>SUM([1]Total_chan!C16)</f>
        <v>810</v>
      </c>
      <c r="E16" s="69">
        <f>SUM([2]Total_nayok!C16)</f>
        <v>102</v>
      </c>
      <c r="F16" s="70">
        <f>SUM([3]Total_sawan!C16)</f>
        <v>209</v>
      </c>
      <c r="G16" s="71">
        <f>SUM([4]Total_nakornsri!C16)</f>
        <v>150</v>
      </c>
      <c r="H16" s="70">
        <f>SUM([5]Total_phet!C16)</f>
        <v>154</v>
      </c>
      <c r="I16" s="72">
        <f>SUM([6]Total_yala!C16)</f>
        <v>1210</v>
      </c>
      <c r="J16" s="73">
        <f>SUM([7]Total_lampang!C16)</f>
        <v>242</v>
      </c>
      <c r="K16" s="74">
        <f>SUM([8]Total_sukhothai!C16)</f>
        <v>60</v>
      </c>
      <c r="L16" s="75">
        <f>SUM([9]Total_udonthani!C16)</f>
        <v>530</v>
      </c>
      <c r="M16" s="76">
        <f>SUM([10]Total_ubon!C16)</f>
        <v>980</v>
      </c>
      <c r="N16" s="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82" ht="15.75">
      <c r="A17" s="44" t="s">
        <v>33</v>
      </c>
      <c r="B17" s="13" t="s">
        <v>32</v>
      </c>
      <c r="C17" s="58">
        <f>SUM(C18:C20)</f>
        <v>2518</v>
      </c>
      <c r="D17" s="59">
        <f>SUM(D18:D20)</f>
        <v>172</v>
      </c>
      <c r="E17" s="60">
        <f t="shared" ref="E17:L17" si="4">SUM(E18:E20)</f>
        <v>240</v>
      </c>
      <c r="F17" s="61">
        <f t="shared" si="4"/>
        <v>325</v>
      </c>
      <c r="G17" s="62">
        <f t="shared" si="4"/>
        <v>269</v>
      </c>
      <c r="H17" s="61">
        <f t="shared" si="4"/>
        <v>270</v>
      </c>
      <c r="I17" s="63">
        <f t="shared" si="4"/>
        <v>269</v>
      </c>
      <c r="J17" s="64">
        <f t="shared" si="4"/>
        <v>271</v>
      </c>
      <c r="K17" s="65">
        <f t="shared" si="4"/>
        <v>314</v>
      </c>
      <c r="L17" s="66">
        <f t="shared" si="4"/>
        <v>268</v>
      </c>
      <c r="M17" s="67">
        <f>SUM([10]Total_ubon!C17)</f>
        <v>120</v>
      </c>
      <c r="N17" s="1" t="s">
        <v>49</v>
      </c>
    </row>
    <row r="18" spans="1:82" ht="15.75">
      <c r="A18" s="46" t="s">
        <v>34</v>
      </c>
      <c r="B18" s="13" t="s">
        <v>22</v>
      </c>
      <c r="C18" s="58">
        <f t="shared" si="3"/>
        <v>1824</v>
      </c>
      <c r="D18" s="68">
        <f>SUM([1]Total_chan!C18)</f>
        <v>120</v>
      </c>
      <c r="E18" s="69">
        <f>SUM([2]Total_nayok!C18)</f>
        <v>30</v>
      </c>
      <c r="F18" s="70">
        <f>SUM([3]Total_sawan!C18)</f>
        <v>273</v>
      </c>
      <c r="G18" s="71">
        <f>SUM([4]Total_nakornsri!C18)</f>
        <v>217</v>
      </c>
      <c r="H18" s="70">
        <f>SUM([5]Total_phet!C18)</f>
        <v>218</v>
      </c>
      <c r="I18" s="72">
        <f>SUM([6]Total_yala!C18)</f>
        <v>217</v>
      </c>
      <c r="J18" s="73">
        <f>SUM([7]Total_lampang!C18)</f>
        <v>219</v>
      </c>
      <c r="K18" s="74">
        <f>SUM([8]Total_sukhothai!C18)</f>
        <v>314</v>
      </c>
      <c r="L18" s="75">
        <f>SUM([9]Total_udonthani!C18)</f>
        <v>96</v>
      </c>
      <c r="M18" s="76">
        <f>SUM([10]Total_ubon!C18)</f>
        <v>120</v>
      </c>
      <c r="N18" s="1"/>
    </row>
    <row r="19" spans="1:82" ht="15.75">
      <c r="A19" s="48" t="s">
        <v>35</v>
      </c>
      <c r="B19" s="18" t="s">
        <v>22</v>
      </c>
      <c r="C19" s="58">
        <f t="shared" si="3"/>
        <v>694</v>
      </c>
      <c r="D19" s="68">
        <f>SUM([1]Total_chan!C19)</f>
        <v>52</v>
      </c>
      <c r="E19" s="69">
        <f>SUM([2]Total_nayok!C19)</f>
        <v>210</v>
      </c>
      <c r="F19" s="70">
        <f>SUM([3]Total_sawan!C19)</f>
        <v>52</v>
      </c>
      <c r="G19" s="71">
        <f>SUM([4]Total_nakornsri!C19)</f>
        <v>52</v>
      </c>
      <c r="H19" s="70">
        <f>SUM([5]Total_phet!C19)</f>
        <v>52</v>
      </c>
      <c r="I19" s="72">
        <f>SUM([6]Total_yala!C19)</f>
        <v>52</v>
      </c>
      <c r="J19" s="73">
        <f>SUM([7]Total_lampang!C19)</f>
        <v>52</v>
      </c>
      <c r="K19" s="74" t="s">
        <v>56</v>
      </c>
      <c r="L19" s="75">
        <f>SUM([9]Total_udonthani!C19)</f>
        <v>172</v>
      </c>
      <c r="M19" s="76">
        <f>SUM([10]Total_ubon!C19)</f>
        <v>0</v>
      </c>
      <c r="N19" s="1"/>
    </row>
    <row r="20" spans="1:82" ht="15.75">
      <c r="A20" s="49" t="s">
        <v>36</v>
      </c>
      <c r="B20" s="13" t="s">
        <v>23</v>
      </c>
      <c r="C20" s="58">
        <f t="shared" si="3"/>
        <v>0</v>
      </c>
      <c r="D20" s="68">
        <f>SUM([1]Total_chan!C20)</f>
        <v>0</v>
      </c>
      <c r="E20" s="69">
        <f>SUM([2]Total_nayok!C20)</f>
        <v>0</v>
      </c>
      <c r="F20" s="70">
        <f>SUM([3]Total_sawan!C20)</f>
        <v>0</v>
      </c>
      <c r="G20" s="71">
        <f>SUM([4]Total_nakornsri!C20)</f>
        <v>0</v>
      </c>
      <c r="H20" s="70">
        <f>SUM([5]Total_phet!C20)</f>
        <v>0</v>
      </c>
      <c r="I20" s="72">
        <f>SUM([6]Total_yala!C20)</f>
        <v>0</v>
      </c>
      <c r="J20" s="73">
        <f>SUM([7]Total_lampang!C20)</f>
        <v>0</v>
      </c>
      <c r="K20" s="74">
        <f>SUM([8]Total_sukhothai!C20)</f>
        <v>0</v>
      </c>
      <c r="L20" s="75">
        <f>SUM([9]Total_udonthani!C20)</f>
        <v>0</v>
      </c>
      <c r="M20" s="76">
        <f>SUM([10]Total_ubon!C20)</f>
        <v>0</v>
      </c>
      <c r="N20" s="1"/>
    </row>
    <row r="21" spans="1:82" ht="15.75">
      <c r="A21" s="50" t="s">
        <v>57</v>
      </c>
      <c r="B21" s="14"/>
      <c r="C21" s="78"/>
      <c r="D21" s="79"/>
      <c r="E21" s="80"/>
      <c r="F21" s="81"/>
      <c r="G21" s="82"/>
      <c r="H21" s="81"/>
      <c r="I21" s="83"/>
      <c r="J21" s="84"/>
      <c r="K21" s="85"/>
      <c r="L21" s="86"/>
      <c r="M21" s="87"/>
      <c r="N21" s="1"/>
    </row>
    <row r="22" spans="1:82" ht="15.75">
      <c r="A22" s="51" t="s">
        <v>37</v>
      </c>
      <c r="B22" s="19"/>
      <c r="C22" s="77"/>
      <c r="D22" s="68"/>
      <c r="E22" s="69"/>
      <c r="F22" s="70"/>
      <c r="G22" s="71"/>
      <c r="H22" s="70"/>
      <c r="I22" s="72"/>
      <c r="J22" s="73"/>
      <c r="K22" s="74"/>
      <c r="L22" s="75"/>
      <c r="M22" s="76"/>
      <c r="N22" s="3"/>
    </row>
    <row r="23" spans="1:82" s="14" customFormat="1" ht="60">
      <c r="A23" s="52" t="s">
        <v>42</v>
      </c>
      <c r="B23" s="20" t="s">
        <v>21</v>
      </c>
      <c r="C23" s="58">
        <f>SUM(D23:M23)</f>
        <v>0</v>
      </c>
      <c r="D23" s="68">
        <f>SUM([1]Total_chan!C23)</f>
        <v>0</v>
      </c>
      <c r="E23" s="69">
        <f>SUM([2]Total_nayok!C23)</f>
        <v>0</v>
      </c>
      <c r="F23" s="70">
        <f>SUM([3]Total_sawan!C23)</f>
        <v>0</v>
      </c>
      <c r="G23" s="71">
        <f>SUM([4]Total_nakornsri!C23)</f>
        <v>0</v>
      </c>
      <c r="H23" s="70">
        <f>SUM([5]Total_phet!C23)</f>
        <v>0</v>
      </c>
      <c r="I23" s="72">
        <f>SUM([6]Total_yala!C23)</f>
        <v>0</v>
      </c>
      <c r="J23" s="73">
        <f>SUM([7]Total_lampang!C23)</f>
        <v>0</v>
      </c>
      <c r="K23" s="74">
        <f>SUM([8]Total_sukhothai!C23)</f>
        <v>0</v>
      </c>
      <c r="L23" s="75">
        <f>SUM([9]Total_udonthani!C23)</f>
        <v>0</v>
      </c>
      <c r="M23" s="76">
        <f>SUM([10]Total_ubon!C23)</f>
        <v>0</v>
      </c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1:82" s="14" customFormat="1" ht="15.75">
      <c r="A24" s="52"/>
      <c r="B24" s="20" t="s">
        <v>53</v>
      </c>
      <c r="C24" s="58">
        <f>SUM(D24:M24)</f>
        <v>0</v>
      </c>
      <c r="D24" s="68">
        <f>SUM([1]Total_chan!C24)</f>
        <v>0</v>
      </c>
      <c r="E24" s="69">
        <f>SUM([2]Total_nayok!C24)</f>
        <v>0</v>
      </c>
      <c r="F24" s="70">
        <f>SUM([3]Total_sawan!C24)</f>
        <v>0</v>
      </c>
      <c r="G24" s="71">
        <f>SUM([4]Total_nakornsri!C24)</f>
        <v>0</v>
      </c>
      <c r="H24" s="70">
        <f>SUM([5]Total_phet!C24)</f>
        <v>0</v>
      </c>
      <c r="I24" s="72">
        <f>SUM([6]Total_yala!C24)</f>
        <v>0</v>
      </c>
      <c r="J24" s="73">
        <f>SUM([7]Total_lampang!C24)</f>
        <v>0</v>
      </c>
      <c r="K24" s="74">
        <f>SUM([8]Total_sukhothai!C24)</f>
        <v>0</v>
      </c>
      <c r="L24" s="75">
        <f>SUM([9]Total_udonthani!C24)</f>
        <v>0</v>
      </c>
      <c r="M24" s="76">
        <f>SUM([10]Total_ubon!C24)</f>
        <v>0</v>
      </c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</row>
    <row r="25" spans="1:82" s="14" customFormat="1" ht="45">
      <c r="A25" s="52" t="s">
        <v>43</v>
      </c>
      <c r="B25" s="20" t="s">
        <v>21</v>
      </c>
      <c r="C25" s="58">
        <f>SUM(D25:M25)</f>
        <v>73</v>
      </c>
      <c r="D25" s="68">
        <f>SUM([1]Total_chan!C25)</f>
        <v>0</v>
      </c>
      <c r="E25" s="69">
        <f>SUM([2]Total_nayok!C25)</f>
        <v>5</v>
      </c>
      <c r="F25" s="70">
        <f>SUM([3]Total_sawan!C25)</f>
        <v>25</v>
      </c>
      <c r="G25" s="71">
        <f>SUM([4]Total_nakornsri!C25)</f>
        <v>5</v>
      </c>
      <c r="H25" s="70">
        <f>SUM([5]Total_phet!C25)</f>
        <v>7</v>
      </c>
      <c r="I25" s="72">
        <f>SUM([6]Total_yala!C25)</f>
        <v>3</v>
      </c>
      <c r="J25" s="73">
        <f>SUM([7]Total_lampang!C25)</f>
        <v>0</v>
      </c>
      <c r="K25" s="74">
        <f>SUM([8]Total_sukhothai!C25)</f>
        <v>2</v>
      </c>
      <c r="L25" s="75">
        <f>SUM([9]Total_udonthani!C25)</f>
        <v>26</v>
      </c>
      <c r="M25" s="76">
        <f>SUM([10]Total_ubon!C25)</f>
        <v>0</v>
      </c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</row>
    <row r="26" spans="1:82" s="11" customFormat="1" ht="15.75">
      <c r="A26" s="53"/>
      <c r="B26" s="20" t="s">
        <v>53</v>
      </c>
      <c r="C26" s="58">
        <f>SUM(D26:M26)</f>
        <v>121</v>
      </c>
      <c r="D26" s="68">
        <f>SUM([1]Total_chan!C26)</f>
        <v>0</v>
      </c>
      <c r="E26" s="69">
        <f>SUM([2]Total_nayok!C26)</f>
        <v>9</v>
      </c>
      <c r="F26" s="70">
        <f>SUM([3]Total_sawan!C26)</f>
        <v>34</v>
      </c>
      <c r="G26" s="71">
        <f>SUM([4]Total_nakornsri!C26)</f>
        <v>5</v>
      </c>
      <c r="H26" s="70">
        <f>SUM([5]Total_phet!C26)</f>
        <v>16</v>
      </c>
      <c r="I26" s="72">
        <f>SUM([6]Total_yala!C26)</f>
        <v>15</v>
      </c>
      <c r="J26" s="73">
        <f>SUM([7]Total_lampang!C26)</f>
        <v>0</v>
      </c>
      <c r="K26" s="74">
        <f>SUM([8]Total_sukhothai!C26)</f>
        <v>2</v>
      </c>
      <c r="L26" s="75">
        <f>SUM([9]Total_udonthani!C26)</f>
        <v>40</v>
      </c>
      <c r="M26" s="76">
        <f>SUM([10]Total_ubon!C26)</f>
        <v>0</v>
      </c>
      <c r="N26" s="1"/>
    </row>
    <row r="27" spans="1:82" s="11" customFormat="1" ht="15.75">
      <c r="A27" s="54" t="s">
        <v>38</v>
      </c>
      <c r="B27" s="21" t="s">
        <v>21</v>
      </c>
      <c r="C27" s="58">
        <f>SUM(C28:C29)</f>
        <v>38</v>
      </c>
      <c r="D27" s="88">
        <f t="shared" ref="D27:M27" si="5">SUM(D28:D29)</f>
        <v>1</v>
      </c>
      <c r="E27" s="89">
        <f t="shared" si="5"/>
        <v>6</v>
      </c>
      <c r="F27" s="90">
        <f t="shared" si="5"/>
        <v>3</v>
      </c>
      <c r="G27" s="91">
        <f t="shared" si="5"/>
        <v>2</v>
      </c>
      <c r="H27" s="90">
        <f t="shared" si="5"/>
        <v>5</v>
      </c>
      <c r="I27" s="92">
        <f t="shared" si="5"/>
        <v>5</v>
      </c>
      <c r="J27" s="93">
        <f t="shared" si="5"/>
        <v>4</v>
      </c>
      <c r="K27" s="94">
        <f t="shared" si="5"/>
        <v>2</v>
      </c>
      <c r="L27" s="95">
        <f t="shared" si="5"/>
        <v>8</v>
      </c>
      <c r="M27" s="96">
        <f t="shared" si="5"/>
        <v>2</v>
      </c>
      <c r="N27" s="1" t="s">
        <v>54</v>
      </c>
    </row>
    <row r="28" spans="1:82" ht="15.75">
      <c r="A28" s="55" t="s">
        <v>44</v>
      </c>
      <c r="B28" s="18" t="s">
        <v>21</v>
      </c>
      <c r="C28" s="58">
        <f>SUM(D28:M28)</f>
        <v>23</v>
      </c>
      <c r="D28" s="68">
        <f>SUM([1]Total_chan!C28)</f>
        <v>0</v>
      </c>
      <c r="E28" s="69">
        <f>SUM([2]Total_nayok!C28)</f>
        <v>3</v>
      </c>
      <c r="F28" s="70">
        <f>SUM([3]Total_sawan!C28)</f>
        <v>1</v>
      </c>
      <c r="G28" s="71">
        <f>SUM([4]Total_nakornsri!C28)</f>
        <v>2</v>
      </c>
      <c r="H28" s="70">
        <f>SUM([5]Total_phet!C28)</f>
        <v>3</v>
      </c>
      <c r="I28" s="72">
        <f>SUM([6]Total_yala!C28)</f>
        <v>4</v>
      </c>
      <c r="J28" s="73">
        <f>SUM([7]Total_lampang!C28)</f>
        <v>2</v>
      </c>
      <c r="K28" s="74">
        <f>SUM([8]Total_sukhothai!C28)</f>
        <v>2</v>
      </c>
      <c r="L28" s="75">
        <f>SUM([9]Total_udonthani!C28)</f>
        <v>4</v>
      </c>
      <c r="M28" s="76">
        <f>SUM([10]Total_ubon!C28)</f>
        <v>2</v>
      </c>
      <c r="N28" s="1"/>
    </row>
    <row r="29" spans="1:82" s="23" customFormat="1" ht="15.75">
      <c r="A29" s="56" t="s">
        <v>45</v>
      </c>
      <c r="B29" s="10" t="s">
        <v>21</v>
      </c>
      <c r="C29" s="58">
        <f>SUM(D29:M29)</f>
        <v>15</v>
      </c>
      <c r="D29" s="68">
        <f>SUM([1]Total_chan!C29)</f>
        <v>1</v>
      </c>
      <c r="E29" s="69">
        <f>SUM([2]Total_nayok!C29)</f>
        <v>3</v>
      </c>
      <c r="F29" s="70">
        <f>SUM([3]Total_sawan!C29)</f>
        <v>2</v>
      </c>
      <c r="G29" s="71">
        <f>SUM([4]Total_nakornsri!C29)</f>
        <v>0</v>
      </c>
      <c r="H29" s="70">
        <f>SUM([5]Total_phet!C29)</f>
        <v>2</v>
      </c>
      <c r="I29" s="72">
        <f>SUM([6]Total_yala!C29)</f>
        <v>1</v>
      </c>
      <c r="J29" s="73">
        <f>SUM([7]Total_lampang!C29)</f>
        <v>2</v>
      </c>
      <c r="K29" s="74">
        <f>SUM([8]Total_sukhothai!C29)</f>
        <v>0</v>
      </c>
      <c r="L29" s="75">
        <f>SUM([9]Total_udonthani!C29)</f>
        <v>4</v>
      </c>
      <c r="M29" s="76">
        <f>SUM([10]Total_ubon!C29)</f>
        <v>0</v>
      </c>
      <c r="N29" s="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</row>
    <row r="30" spans="1:82" ht="27">
      <c r="A30" s="57" t="s">
        <v>39</v>
      </c>
      <c r="B30" s="24" t="s">
        <v>25</v>
      </c>
      <c r="C30" s="58">
        <f>SUM(D30:M30)</f>
        <v>12268</v>
      </c>
      <c r="D30" s="68">
        <f>SUM([1]Total_chan!C30)</f>
        <v>362</v>
      </c>
      <c r="E30" s="69">
        <f>SUM([2]Total_nayok!C30)</f>
        <v>240</v>
      </c>
      <c r="F30" s="70">
        <f>SUM([3]Total_sawan!C30)</f>
        <v>656</v>
      </c>
      <c r="G30" s="71">
        <f>SUM([4]Total_nakornsri!C30)</f>
        <v>1450</v>
      </c>
      <c r="H30" s="70">
        <f>SUM([5]Total_phet!C30)</f>
        <v>630</v>
      </c>
      <c r="I30" s="72">
        <f>SUM([6]Total_yala!C30)</f>
        <v>1200</v>
      </c>
      <c r="J30" s="73">
        <f>SUM([7]Total_lampang!C30)</f>
        <v>483</v>
      </c>
      <c r="K30" s="74">
        <f>SUM([8]Total_sukhothai!C30)</f>
        <v>731</v>
      </c>
      <c r="L30" s="75">
        <f>SUM([9]Total_udonthani!C30)</f>
        <v>1436</v>
      </c>
      <c r="M30" s="76">
        <f>SUM([10]Total_ubon!C30)</f>
        <v>5080</v>
      </c>
      <c r="N30" s="1"/>
    </row>
    <row r="31" spans="1:82" s="23" customFormat="1" ht="15.75">
      <c r="A31" s="45" t="s">
        <v>58</v>
      </c>
      <c r="B31" s="10" t="s">
        <v>21</v>
      </c>
      <c r="C31" s="58">
        <f>SUM(D31:M31)</f>
        <v>8</v>
      </c>
      <c r="D31" s="68">
        <f>SUM([1]Total_chan!C31)</f>
        <v>0</v>
      </c>
      <c r="E31" s="69">
        <f>SUM([2]Total_nayok!C31)</f>
        <v>1</v>
      </c>
      <c r="F31" s="70">
        <f>SUM([3]Total_sawan!C31)</f>
        <v>2</v>
      </c>
      <c r="G31" s="71">
        <f>SUM([4]Total_nakornsri!C31)</f>
        <v>0</v>
      </c>
      <c r="H31" s="70">
        <f>SUM([5]Total_phet!C31)</f>
        <v>5</v>
      </c>
      <c r="I31" s="72">
        <f>SUM([6]Total_yala!C31)</f>
        <v>0</v>
      </c>
      <c r="J31" s="73">
        <f>SUM([7]Total_lampang!C31)</f>
        <v>0</v>
      </c>
      <c r="K31" s="74">
        <f>SUM([8]Total_sukhothai!C31)</f>
        <v>0</v>
      </c>
      <c r="L31" s="75">
        <f>SUM([9]Total_udonthani!C31)</f>
        <v>0</v>
      </c>
      <c r="M31" s="76">
        <f>SUM([10]Total_ubon!C31)</f>
        <v>0</v>
      </c>
      <c r="N31" s="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</row>
    <row r="33" spans="1:13">
      <c r="A33" s="16"/>
      <c r="B33" s="25"/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>
      <c r="A34" s="16"/>
      <c r="B34" s="26"/>
      <c r="C34" s="26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A35" s="16"/>
      <c r="B35" s="11"/>
      <c r="C35" s="26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>
      <c r="A36" s="16"/>
      <c r="B36" s="11"/>
      <c r="C36" s="26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>
      <c r="B37" s="27"/>
      <c r="C37" s="26"/>
    </row>
    <row r="38" spans="1:13">
      <c r="A38" s="28"/>
      <c r="B38" s="26"/>
      <c r="C38" s="26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>
      <c r="A39" s="16"/>
      <c r="B39" s="26"/>
      <c r="C39" s="26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>
      <c r="A40" s="16"/>
      <c r="B40" s="26"/>
      <c r="C40" s="26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>
      <c r="A41" s="16"/>
      <c r="B41" s="26"/>
      <c r="C41" s="26"/>
      <c r="D41" s="11" t="s">
        <v>24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>
      <c r="A42" s="16"/>
      <c r="B42" s="26"/>
      <c r="C42" s="26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total10</vt:lpstr>
      <vt:lpstr>total10!Print_Area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User</cp:lastModifiedBy>
  <cp:lastPrinted>2015-07-21T02:38:46Z</cp:lastPrinted>
  <dcterms:created xsi:type="dcterms:W3CDTF">2011-06-14T00:19:03Z</dcterms:created>
  <dcterms:modified xsi:type="dcterms:W3CDTF">2016-12-13T08:34:12Z</dcterms:modified>
</cp:coreProperties>
</file>