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35" windowWidth="20115" windowHeight="7635"/>
  </bookViews>
  <sheets>
    <sheet name="Total_sukhoth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G31" i="1" l="1"/>
  <c r="F31" i="1"/>
  <c r="E31" i="1"/>
  <c r="G30" i="1"/>
  <c r="F30" i="1"/>
  <c r="E30" i="1"/>
  <c r="G29" i="1"/>
  <c r="F29" i="1"/>
  <c r="E29" i="1"/>
  <c r="G28" i="1"/>
  <c r="F28" i="1"/>
  <c r="E28" i="1"/>
  <c r="K31" i="1"/>
  <c r="J31" i="1"/>
  <c r="I31" i="1"/>
  <c r="K30" i="1"/>
  <c r="J30" i="1"/>
  <c r="I30" i="1"/>
  <c r="K29" i="1"/>
  <c r="J29" i="1"/>
  <c r="I29" i="1"/>
  <c r="K28" i="1"/>
  <c r="J28" i="1"/>
  <c r="I28" i="1"/>
  <c r="O31" i="1"/>
  <c r="N31" i="1"/>
  <c r="M31" i="1"/>
  <c r="O30" i="1"/>
  <c r="N30" i="1"/>
  <c r="M30" i="1"/>
  <c r="O29" i="1"/>
  <c r="N29" i="1"/>
  <c r="M29" i="1"/>
  <c r="O28" i="1"/>
  <c r="N28" i="1"/>
  <c r="M28" i="1"/>
  <c r="S31" i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26" i="1"/>
  <c r="N26" i="1"/>
  <c r="M26" i="1"/>
  <c r="O25" i="1"/>
  <c r="N25" i="1"/>
  <c r="M25" i="1"/>
  <c r="O24" i="1"/>
  <c r="N24" i="1"/>
  <c r="M24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26" i="1"/>
  <c r="J26" i="1"/>
  <c r="I26" i="1"/>
  <c r="K25" i="1"/>
  <c r="J25" i="1"/>
  <c r="I25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7" i="1"/>
  <c r="J7" i="1"/>
  <c r="I7" i="1"/>
  <c r="K9" i="1"/>
  <c r="J9" i="1"/>
  <c r="I9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H24" i="1" l="1"/>
  <c r="H26" i="1"/>
  <c r="D24" i="1"/>
  <c r="D26" i="1"/>
  <c r="P26" i="1"/>
  <c r="P24" i="1"/>
  <c r="L26" i="1"/>
  <c r="L24" i="1"/>
  <c r="S5" i="1" l="1"/>
  <c r="K14" i="1"/>
  <c r="Q14" i="1"/>
  <c r="P30" i="1"/>
  <c r="L25" i="1"/>
  <c r="P20" i="1"/>
  <c r="R14" i="1"/>
  <c r="H31" i="1"/>
  <c r="F14" i="1"/>
  <c r="C26" i="1"/>
  <c r="S14" i="1"/>
  <c r="C24" i="1"/>
  <c r="H25" i="1"/>
  <c r="H23" i="1"/>
  <c r="L29" i="1"/>
  <c r="P31" i="1"/>
  <c r="O14" i="1"/>
  <c r="P15" i="1"/>
  <c r="L10" i="1"/>
  <c r="L16" i="1"/>
  <c r="L30" i="1"/>
  <c r="L7" i="1"/>
  <c r="L9" i="1"/>
  <c r="H20" i="1"/>
  <c r="P25" i="1"/>
  <c r="L20" i="1"/>
  <c r="P12" i="1"/>
  <c r="G14" i="1"/>
  <c r="H15" i="1"/>
  <c r="N14" i="1"/>
  <c r="H18" i="1"/>
  <c r="J14" i="1"/>
  <c r="P10" i="1"/>
  <c r="L23" i="1"/>
  <c r="L28" i="1"/>
  <c r="L12" i="1"/>
  <c r="L15" i="1"/>
  <c r="H16" i="1"/>
  <c r="L18" i="1"/>
  <c r="P9" i="1"/>
  <c r="L13" i="1"/>
  <c r="H19" i="1"/>
  <c r="H30" i="1"/>
  <c r="H9" i="1"/>
  <c r="H12" i="1"/>
  <c r="I14" i="1"/>
  <c r="P18" i="1"/>
  <c r="P23" i="1"/>
  <c r="L31" i="1"/>
  <c r="P29" i="1"/>
  <c r="P7" i="1"/>
  <c r="H10" i="1"/>
  <c r="P13" i="1"/>
  <c r="E14" i="1"/>
  <c r="L19" i="1"/>
  <c r="H29" i="1"/>
  <c r="H7" i="1"/>
  <c r="P16" i="1"/>
  <c r="P28" i="1"/>
  <c r="H13" i="1"/>
  <c r="P19" i="1"/>
  <c r="H28" i="1"/>
  <c r="M14" i="1"/>
  <c r="L6" i="1"/>
  <c r="H6" i="1"/>
  <c r="P14" i="1" l="1"/>
  <c r="H14" i="1"/>
  <c r="L14" i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7" i="1" l="1"/>
  <c r="P17" i="1"/>
  <c r="H27" i="1"/>
  <c r="H11" i="1"/>
  <c r="P27" i="1"/>
  <c r="H5" i="1"/>
  <c r="D27" i="1"/>
  <c r="D11" i="1"/>
  <c r="D5" i="1"/>
  <c r="D14" i="1"/>
  <c r="P11" i="1"/>
  <c r="D17" i="1"/>
  <c r="R5" i="1" l="1"/>
  <c r="P6" i="1"/>
  <c r="P5" i="1" s="1"/>
  <c r="L5" i="1"/>
  <c r="C7" i="1"/>
  <c r="C6" i="1" l="1"/>
  <c r="C9" i="1"/>
  <c r="C10" i="1"/>
  <c r="L11" i="1"/>
  <c r="C13" i="1"/>
  <c r="C12" i="1"/>
  <c r="C15" i="1"/>
  <c r="C16" i="1"/>
  <c r="C19" i="1"/>
  <c r="L17" i="1"/>
  <c r="C18" i="1"/>
  <c r="C20" i="1"/>
  <c r="C23" i="1"/>
  <c r="C25" i="1"/>
  <c r="L27" i="1"/>
  <c r="C28" i="1"/>
  <c r="C31" i="1"/>
  <c r="C29" i="1"/>
  <c r="C30" i="1"/>
  <c r="C5" i="1" l="1"/>
  <c r="C27" i="1"/>
  <c r="C17" i="1"/>
  <c r="C11" i="1"/>
  <c r="C14" i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<sst xmlns="http://schemas.openxmlformats.org/spreadsheetml/2006/main" count="77" uniqueCount="64">
  <si>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</si>
  <si>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</si>
  <si>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</si>
  <si>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</si>
  <si>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</si>
  <si>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</si>
  <si>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</si>
  <si>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</si>
  <si>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</si>
  <si>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</si>
  <si>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</si>
  <si>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</si>
  <si>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</si>
  <si>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</si>
  <si>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</si>
  <si>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</si>
  <si>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</si>
  <si>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</si>
  <si>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</si>
  <si>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</si>
  <si>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</si>
  <si>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</si>
  <si>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</si>
  <si>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</si>
  <si>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</si>
  <si>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</si>
  <si>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</si>
  <si>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</si>
  <si>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</si>
  <si>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</si>
  <si>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</si>
  <si>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</si>
  <si>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</si>
  <si>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</si>
  <si>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</si>
  <si>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</si>
  <si>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</si>
  <si>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</si>
  <si>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</si>
  <si>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</si>
  <si>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</si>
  <si>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</si>
  <si>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ศูนย์วิทยพัฒนา มสธ.  สุโขทัย ประจำเดือน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</si>
  <si>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</si>
  <si>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</si>
  <si>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</si>
  <si>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ผลรวมทั้งปี</t>
  </si>
  <si>
    <t xml:space="preserve">    ทำได้           ต.ค.-ธ.ค.60</t>
  </si>
  <si>
    <t>ต.ค.60</t>
  </si>
  <si>
    <t>พ.ย.60</t>
  </si>
  <si>
    <t>ธ.ค.60</t>
  </si>
  <si>
    <t xml:space="preserve">    ทำได้           ม.ค.-มี.ค.61</t>
  </si>
  <si>
    <t>ม.ค.61</t>
  </si>
  <si>
    <t>ก.พ.61</t>
  </si>
  <si>
    <t>มี.ค.61</t>
  </si>
  <si>
    <t xml:space="preserve">    ทำได้           เม.ย.-พ.ค.61</t>
  </si>
  <si>
    <t>เม.ย.61</t>
  </si>
  <si>
    <t>พ.ค.61</t>
  </si>
  <si>
    <t>มิ.ย.61</t>
  </si>
  <si>
    <t xml:space="preserve">    ทำได้           ก.ค.-ก.ย.61</t>
  </si>
  <si>
    <t>ก.ค.61</t>
  </si>
  <si>
    <t>ส.ค.61</t>
  </si>
  <si>
    <t>ก.ย.61</t>
  </si>
  <si>
    <t>รายงานผลการปฏิบัติงาน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</si>
</sst>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_-;\-* #,##0_-;_-* &quot;-&quot;_-;_-@_-"/>
    <numFmt numFmtId="188" formatCode="[$-187041E]d\ mmm\ yy;@"/>
  </numFmts>
  <fonts count="17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sz val="18"/>
      <color rgb="FFFF0000"/>
      <name val="Tahoma"/>
      <family val="2"/>
      <charset val="222"/>
      <scheme val="minor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2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7" fillId="0" borderId="5" xfId="0" applyFont="1" applyFill="1" applyBorder="1"/>
    <xf numFmtId="0" fontId="5" fillId="0" borderId="3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3" xfId="0" applyFont="1" applyFill="1" applyBorder="1"/>
    <xf numFmtId="0" fontId="1" fillId="0" borderId="1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/>
    <xf numFmtId="0" fontId="7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7" fillId="0" borderId="3" xfId="0" applyNumberFormat="1" applyFont="1" applyBorder="1"/>
    <xf numFmtId="49" fontId="7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center" wrapText="1"/>
    </xf>
    <xf numFmtId="0" fontId="1" fillId="0" borderId="7" xfId="0" applyFont="1" applyBorder="1"/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6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187" fontId="6" fillId="0" borderId="1" xfId="0" applyNumberFormat="1" applyFont="1" applyFill="1" applyBorder="1" applyAlignment="1">
      <alignment horizontal="center"/>
    </xf>
    <xf numFmtId="187" fontId="5" fillId="2" borderId="1" xfId="0" applyNumberFormat="1" applyFont="1" applyFill="1" applyBorder="1" applyAlignment="1">
      <alignment horizontal="center"/>
    </xf>
    <xf numFmtId="187" fontId="5" fillId="2" borderId="4" xfId="0" applyNumberFormat="1" applyFont="1" applyFill="1" applyBorder="1"/>
    <xf numFmtId="187" fontId="8" fillId="3" borderId="1" xfId="0" applyNumberFormat="1" applyFont="1" applyFill="1" applyBorder="1" applyAlignment="1">
      <alignment vertical="center"/>
    </xf>
    <xf numFmtId="187" fontId="5" fillId="3" borderId="1" xfId="0" applyNumberFormat="1" applyFont="1" applyFill="1" applyBorder="1" applyAlignment="1">
      <alignment vertical="center"/>
    </xf>
    <xf numFmtId="187" fontId="5" fillId="2" borderId="1" xfId="0" applyNumberFormat="1" applyFont="1" applyFill="1" applyBorder="1" applyAlignment="1">
      <alignment vertical="center"/>
    </xf>
    <xf numFmtId="187" fontId="5" fillId="0" borderId="1" xfId="0" applyNumberFormat="1" applyFont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vertical="center"/>
    </xf>
    <xf numFmtId="187" fontId="8" fillId="0" borderId="3" xfId="0" applyNumberFormat="1" applyFont="1" applyFill="1" applyBorder="1" applyAlignment="1">
      <alignment vertical="center"/>
    </xf>
    <xf numFmtId="187" fontId="1" fillId="0" borderId="3" xfId="0" applyNumberFormat="1" applyFont="1" applyFill="1" applyBorder="1" applyAlignment="1">
      <alignment vertical="center"/>
    </xf>
    <xf numFmtId="187" fontId="5" fillId="0" borderId="3" xfId="0" applyNumberFormat="1" applyFont="1" applyFill="1" applyBorder="1" applyAlignment="1">
      <alignment vertical="center"/>
    </xf>
    <xf numFmtId="187" fontId="5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4" borderId="1" xfId="0" quotePrefix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88" fontId="16" fillId="4" borderId="1" xfId="0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_01_sukhothai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8_10_sukhothai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8_11_sukhothai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8_12_sukhothai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_02_sukhothai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_03_sukhothai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_04_sukhothai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_05_sukhothai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_06_sukhothai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_07_sukhothai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08_sukhothai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8_09_sukhothai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74</v>
          </cell>
        </row>
        <row r="7">
          <cell r="E7">
            <v>4</v>
          </cell>
        </row>
        <row r="9">
          <cell r="E9">
            <v>1</v>
          </cell>
        </row>
        <row r="10">
          <cell r="E10">
            <v>0</v>
          </cell>
        </row>
        <row r="12">
          <cell r="E12">
            <v>50</v>
          </cell>
        </row>
        <row r="13">
          <cell r="E13">
            <v>5</v>
          </cell>
        </row>
        <row r="15">
          <cell r="E15">
            <v>34</v>
          </cell>
        </row>
        <row r="16">
          <cell r="E16">
            <v>29</v>
          </cell>
        </row>
        <row r="18">
          <cell r="E18">
            <v>51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7</v>
          </cell>
        </row>
        <row r="26">
          <cell r="E26">
            <v>7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315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56</v>
          </cell>
        </row>
        <row r="7">
          <cell r="Q7">
            <v>4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33</v>
          </cell>
        </row>
        <row r="13">
          <cell r="Q13">
            <v>5</v>
          </cell>
        </row>
        <row r="15">
          <cell r="Q15">
            <v>17</v>
          </cell>
        </row>
        <row r="16">
          <cell r="Q16">
            <v>20</v>
          </cell>
        </row>
        <row r="18">
          <cell r="Q18">
            <v>104</v>
          </cell>
        </row>
        <row r="19">
          <cell r="Q19">
            <v>0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1</v>
          </cell>
        </row>
        <row r="29">
          <cell r="Q29">
            <v>0</v>
          </cell>
        </row>
        <row r="30">
          <cell r="Q30">
            <v>156</v>
          </cell>
        </row>
        <row r="31">
          <cell r="Q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59</v>
          </cell>
        </row>
        <row r="7">
          <cell r="R7">
            <v>5</v>
          </cell>
        </row>
        <row r="9">
          <cell r="R9">
            <v>2</v>
          </cell>
        </row>
        <row r="10">
          <cell r="R10">
            <v>0</v>
          </cell>
        </row>
        <row r="12">
          <cell r="R12">
            <v>35</v>
          </cell>
        </row>
        <row r="13">
          <cell r="R13">
            <v>12</v>
          </cell>
        </row>
        <row r="15">
          <cell r="R15">
            <v>15</v>
          </cell>
        </row>
        <row r="16">
          <cell r="R16">
            <v>16</v>
          </cell>
        </row>
        <row r="18">
          <cell r="R18">
            <v>104</v>
          </cell>
        </row>
        <row r="19">
          <cell r="R19">
            <v>74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8">
          <cell r="R28">
            <v>1</v>
          </cell>
        </row>
        <row r="29">
          <cell r="R29">
            <v>0</v>
          </cell>
        </row>
        <row r="30">
          <cell r="R30">
            <v>203</v>
          </cell>
        </row>
        <row r="31">
          <cell r="R31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57</v>
          </cell>
        </row>
        <row r="7">
          <cell r="S7">
            <v>2</v>
          </cell>
        </row>
        <row r="9">
          <cell r="S9">
            <v>1</v>
          </cell>
        </row>
        <row r="10">
          <cell r="S10">
            <v>0</v>
          </cell>
        </row>
        <row r="12">
          <cell r="S12">
            <v>30</v>
          </cell>
        </row>
        <row r="13">
          <cell r="S13">
            <v>2</v>
          </cell>
        </row>
        <row r="15">
          <cell r="S15">
            <v>17</v>
          </cell>
        </row>
        <row r="16">
          <cell r="S16">
            <v>20</v>
          </cell>
        </row>
        <row r="18">
          <cell r="S18">
            <v>75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248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64</v>
          </cell>
        </row>
        <row r="7">
          <cell r="F7">
            <v>6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37</v>
          </cell>
        </row>
        <row r="13">
          <cell r="F13">
            <v>4</v>
          </cell>
        </row>
        <row r="15">
          <cell r="F15">
            <v>24</v>
          </cell>
        </row>
        <row r="16">
          <cell r="F16">
            <v>23</v>
          </cell>
        </row>
        <row r="18">
          <cell r="F18">
            <v>60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3</v>
          </cell>
        </row>
        <row r="26">
          <cell r="F26">
            <v>3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292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71</v>
          </cell>
        </row>
        <row r="7">
          <cell r="G7">
            <v>1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48</v>
          </cell>
        </row>
        <row r="13">
          <cell r="G13">
            <v>5</v>
          </cell>
        </row>
        <row r="15">
          <cell r="G15">
            <v>26</v>
          </cell>
        </row>
        <row r="16">
          <cell r="G16">
            <v>24</v>
          </cell>
        </row>
        <row r="18">
          <cell r="G18">
            <v>0</v>
          </cell>
        </row>
        <row r="19">
          <cell r="G19">
            <v>64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238</v>
          </cell>
        </row>
        <row r="31">
          <cell r="G31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>
            <v>57</v>
          </cell>
        </row>
        <row r="7">
          <cell r="I7">
            <v>2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40</v>
          </cell>
        </row>
        <row r="13">
          <cell r="I13">
            <v>3</v>
          </cell>
        </row>
        <row r="15">
          <cell r="I15">
            <v>24</v>
          </cell>
        </row>
        <row r="16">
          <cell r="I16">
            <v>41</v>
          </cell>
        </row>
        <row r="18">
          <cell r="I18">
            <v>0</v>
          </cell>
        </row>
        <row r="19">
          <cell r="I19">
            <v>164</v>
          </cell>
        </row>
        <row r="20">
          <cell r="I2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1</v>
          </cell>
        </row>
        <row r="29">
          <cell r="I29">
            <v>0</v>
          </cell>
        </row>
        <row r="30">
          <cell r="I30">
            <v>433</v>
          </cell>
        </row>
        <row r="31">
          <cell r="I31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44</v>
          </cell>
        </row>
        <row r="7">
          <cell r="J7">
            <v>5</v>
          </cell>
        </row>
        <row r="9">
          <cell r="J9">
            <v>1</v>
          </cell>
        </row>
        <row r="10">
          <cell r="J10">
            <v>0</v>
          </cell>
        </row>
        <row r="12">
          <cell r="J12">
            <v>25</v>
          </cell>
        </row>
        <row r="13">
          <cell r="J13">
            <v>5</v>
          </cell>
        </row>
        <row r="15">
          <cell r="J15">
            <v>24</v>
          </cell>
        </row>
        <row r="16">
          <cell r="J16">
            <v>23</v>
          </cell>
        </row>
        <row r="18">
          <cell r="J18">
            <v>45</v>
          </cell>
        </row>
        <row r="19">
          <cell r="J19">
            <v>0</v>
          </cell>
        </row>
        <row r="20">
          <cell r="J20">
            <v>10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1</v>
          </cell>
        </row>
        <row r="30">
          <cell r="J30">
            <v>225</v>
          </cell>
        </row>
        <row r="31">
          <cell r="J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64</v>
          </cell>
        </row>
        <row r="7">
          <cell r="K7">
            <v>4</v>
          </cell>
        </row>
        <row r="9">
          <cell r="K9">
            <v>0</v>
          </cell>
        </row>
        <row r="10">
          <cell r="K10">
            <v>0</v>
          </cell>
        </row>
        <row r="12">
          <cell r="K12">
            <v>46</v>
          </cell>
        </row>
        <row r="13">
          <cell r="K13">
            <v>5</v>
          </cell>
        </row>
        <row r="15">
          <cell r="K15">
            <v>23</v>
          </cell>
        </row>
        <row r="16">
          <cell r="K16">
            <v>19</v>
          </cell>
        </row>
        <row r="18">
          <cell r="K18">
            <v>34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261</v>
          </cell>
        </row>
        <row r="31">
          <cell r="K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53</v>
          </cell>
        </row>
        <row r="7">
          <cell r="M7">
            <v>3</v>
          </cell>
        </row>
        <row r="9">
          <cell r="M9">
            <v>0</v>
          </cell>
        </row>
        <row r="10">
          <cell r="M10">
            <v>0</v>
          </cell>
        </row>
        <row r="12">
          <cell r="M12">
            <v>36</v>
          </cell>
        </row>
        <row r="13">
          <cell r="M13">
            <v>5</v>
          </cell>
        </row>
        <row r="15">
          <cell r="M15">
            <v>21</v>
          </cell>
        </row>
        <row r="16">
          <cell r="M16">
            <v>20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227</v>
          </cell>
        </row>
        <row r="31">
          <cell r="M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69</v>
          </cell>
        </row>
        <row r="7">
          <cell r="N7">
            <v>5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49</v>
          </cell>
        </row>
        <row r="13">
          <cell r="N13">
            <v>5</v>
          </cell>
        </row>
        <row r="15">
          <cell r="N15">
            <v>29</v>
          </cell>
        </row>
        <row r="16">
          <cell r="N16">
            <v>32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91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1</v>
          </cell>
        </row>
        <row r="29">
          <cell r="N29">
            <v>0</v>
          </cell>
        </row>
        <row r="30">
          <cell r="N30">
            <v>232</v>
          </cell>
        </row>
        <row r="31">
          <cell r="N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92</v>
          </cell>
        </row>
        <row r="7">
          <cell r="O7">
            <v>1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44</v>
          </cell>
        </row>
        <row r="13">
          <cell r="O13">
            <v>10</v>
          </cell>
        </row>
        <row r="15">
          <cell r="O15">
            <v>16</v>
          </cell>
        </row>
        <row r="16">
          <cell r="O16">
            <v>16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293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163</v>
          </cell>
        </row>
        <row r="31">
          <cell r="O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B1" zoomScale="90" zoomScaleNormal="90" workbookViewId="0">
      <selection activeCell="A2" sqref="A2:S2"/>
    </sheetView>
  </sheetViews>
  <sheetFormatPr defaultRowHeight="12.75" x14ac:dyDescent="0.2"/>
  <cols>
    <col min="1" max="1" width="33.125" style="18" customWidth="1"/>
    <col min="2" max="3" width="8.625" style="8" customWidth="1"/>
    <col min="4" max="4" width="8.875" style="8" customWidth="1"/>
    <col min="5" max="5" width="6.875" style="8" bestFit="1" customWidth="1"/>
    <col min="6" max="7" width="7.125" style="8" bestFit="1" customWidth="1"/>
    <col min="8" max="8" width="11" style="8" bestFit="1" customWidth="1"/>
    <col min="9" max="9" width="7" style="8" bestFit="1" customWidth="1"/>
    <col min="10" max="10" width="7.125" style="8" bestFit="1" customWidth="1"/>
    <col min="11" max="11" width="7.375" style="8" bestFit="1" customWidth="1"/>
    <col min="12" max="12" width="11.625" style="8" bestFit="1" customWidth="1"/>
    <col min="13" max="13" width="7.125" style="8" bestFit="1" customWidth="1"/>
    <col min="14" max="14" width="7.625" style="8" bestFit="1" customWidth="1"/>
    <col min="15" max="15" width="7.125" style="8" bestFit="1" customWidth="1"/>
    <col min="16" max="16" width="11" style="8" bestFit="1" customWidth="1"/>
    <col min="17" max="17" width="6.625" style="8" customWidth="1"/>
    <col min="18" max="18" width="7.625" style="8" bestFit="1" customWidth="1"/>
    <col min="19" max="19" width="7.375" style="8" bestFit="1" customWidth="1"/>
    <col min="20" max="88" width="9" style="1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5" customFormat="1" ht="23.25" x14ac:dyDescent="0.25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26.25" customHeight="1" x14ac:dyDescent="0.25">
      <c r="A2" s="68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2" customFormat="1" ht="37.5" customHeight="1" x14ac:dyDescent="0.2">
      <c r="A3" s="63" t="s">
        <v>40</v>
      </c>
      <c r="B3" s="64" t="s">
        <v>0</v>
      </c>
      <c r="C3" s="65" t="s">
        <v>46</v>
      </c>
      <c r="D3" s="66" t="s">
        <v>47</v>
      </c>
      <c r="E3" s="67" t="s">
        <v>48</v>
      </c>
      <c r="F3" s="67" t="s">
        <v>49</v>
      </c>
      <c r="G3" s="67" t="s">
        <v>50</v>
      </c>
      <c r="H3" s="66" t="s">
        <v>51</v>
      </c>
      <c r="I3" s="67" t="s">
        <v>52</v>
      </c>
      <c r="J3" s="67" t="s">
        <v>53</v>
      </c>
      <c r="K3" s="67" t="s">
        <v>54</v>
      </c>
      <c r="L3" s="66" t="s">
        <v>55</v>
      </c>
      <c r="M3" s="67" t="s">
        <v>56</v>
      </c>
      <c r="N3" s="67" t="s">
        <v>57</v>
      </c>
      <c r="O3" s="67" t="s">
        <v>58</v>
      </c>
      <c r="P3" s="66" t="s">
        <v>59</v>
      </c>
      <c r="Q3" s="67" t="s">
        <v>60</v>
      </c>
      <c r="R3" s="67" t="s">
        <v>61</v>
      </c>
      <c r="S3" s="67" t="s">
        <v>62</v>
      </c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</row>
    <row r="4" spans="1:88" ht="14.25" x14ac:dyDescent="0.3">
      <c r="A4" s="6" t="s">
        <v>1</v>
      </c>
      <c r="B4" s="7"/>
      <c r="C4" s="48"/>
      <c r="D4" s="49"/>
      <c r="E4" s="50"/>
      <c r="F4" s="50"/>
      <c r="G4" s="50"/>
      <c r="H4" s="49"/>
      <c r="I4" s="50"/>
      <c r="J4" s="50"/>
      <c r="K4" s="50"/>
      <c r="L4" s="49"/>
      <c r="M4" s="50"/>
      <c r="N4" s="50"/>
      <c r="O4" s="50"/>
      <c r="P4" s="49"/>
      <c r="Q4" s="50"/>
      <c r="R4" s="50"/>
      <c r="S4" s="50"/>
    </row>
    <row r="5" spans="1:88" ht="13.5" x14ac:dyDescent="0.25">
      <c r="A5" s="9" t="s">
        <v>43</v>
      </c>
      <c r="B5" s="7" t="s">
        <v>2</v>
      </c>
      <c r="C5" s="51">
        <f>SUM(C6:C7)</f>
        <v>802</v>
      </c>
      <c r="D5" s="52">
        <f>SUM(D6:D7)</f>
        <v>220</v>
      </c>
      <c r="E5" s="52">
        <f t="shared" ref="E5:S5" si="0">SUM(E6:E7)</f>
        <v>78</v>
      </c>
      <c r="F5" s="52">
        <f t="shared" si="0"/>
        <v>70</v>
      </c>
      <c r="G5" s="52">
        <f t="shared" si="0"/>
        <v>72</v>
      </c>
      <c r="H5" s="52">
        <f t="shared" si="0"/>
        <v>176</v>
      </c>
      <c r="I5" s="52">
        <f t="shared" si="0"/>
        <v>59</v>
      </c>
      <c r="J5" s="52">
        <f>SUM(J6:J7)</f>
        <v>49</v>
      </c>
      <c r="K5" s="52">
        <f>SUM(K6:K7)</f>
        <v>68</v>
      </c>
      <c r="L5" s="52">
        <f t="shared" si="0"/>
        <v>223</v>
      </c>
      <c r="M5" s="52">
        <f t="shared" si="0"/>
        <v>56</v>
      </c>
      <c r="N5" s="52">
        <f t="shared" si="0"/>
        <v>74</v>
      </c>
      <c r="O5" s="52">
        <f t="shared" si="0"/>
        <v>93</v>
      </c>
      <c r="P5" s="52">
        <f t="shared" si="0"/>
        <v>183</v>
      </c>
      <c r="Q5" s="52">
        <f t="shared" si="0"/>
        <v>60</v>
      </c>
      <c r="R5" s="52">
        <f t="shared" si="0"/>
        <v>64</v>
      </c>
      <c r="S5" s="52">
        <f t="shared" si="0"/>
        <v>59</v>
      </c>
      <c r="T5" s="1" t="s">
        <v>3</v>
      </c>
      <c r="U5" s="47"/>
    </row>
    <row r="6" spans="1:88" ht="13.5" x14ac:dyDescent="0.25">
      <c r="A6" s="10" t="s">
        <v>4</v>
      </c>
      <c r="B6" s="7" t="s">
        <v>2</v>
      </c>
      <c r="C6" s="51">
        <f>SUM(D6,H6,L6,P6)</f>
        <v>760</v>
      </c>
      <c r="D6" s="52">
        <f>SUM(E6:G6)</f>
        <v>209</v>
      </c>
      <c r="E6" s="53">
        <f>SUM([1]october!E6)</f>
        <v>74</v>
      </c>
      <c r="F6" s="53">
        <f>SUM([2]november!F6)</f>
        <v>64</v>
      </c>
      <c r="G6" s="53">
        <f>SUM([3]december!G6)</f>
        <v>71</v>
      </c>
      <c r="H6" s="52">
        <f>SUM(I6:K6)</f>
        <v>165</v>
      </c>
      <c r="I6" s="53">
        <f>SUM([4]january!I6)</f>
        <v>57</v>
      </c>
      <c r="J6" s="53">
        <f>SUM([5]feb!J6)</f>
        <v>44</v>
      </c>
      <c r="K6" s="53">
        <f>SUM([6]march!K6)</f>
        <v>64</v>
      </c>
      <c r="L6" s="52">
        <f>SUM(M6:O6)</f>
        <v>214</v>
      </c>
      <c r="M6" s="54">
        <f>SUM([7]april!M6)</f>
        <v>53</v>
      </c>
      <c r="N6" s="53">
        <f>SUM([8]may!N6)</f>
        <v>69</v>
      </c>
      <c r="O6" s="53">
        <f>SUM([9]june!O6)</f>
        <v>92</v>
      </c>
      <c r="P6" s="52">
        <f>SUM(Q6:S6)</f>
        <v>172</v>
      </c>
      <c r="Q6" s="53">
        <f>SUM([10]july!Q6)</f>
        <v>56</v>
      </c>
      <c r="R6" s="53">
        <f>SUM([11]aug!R6)</f>
        <v>59</v>
      </c>
      <c r="S6" s="53">
        <f>SUM([12]sep!S6)</f>
        <v>57</v>
      </c>
      <c r="U6" s="47"/>
    </row>
    <row r="7" spans="1:88" ht="13.5" x14ac:dyDescent="0.25">
      <c r="A7" s="10" t="s">
        <v>5</v>
      </c>
      <c r="B7" s="7" t="s">
        <v>2</v>
      </c>
      <c r="C7" s="51">
        <f>SUM(D7,H7,L7,P7)</f>
        <v>42</v>
      </c>
      <c r="D7" s="52">
        <f>SUM(E7:G7)</f>
        <v>11</v>
      </c>
      <c r="E7" s="53">
        <f>SUM([1]october!E7)</f>
        <v>4</v>
      </c>
      <c r="F7" s="53">
        <f>SUM([2]november!F7)</f>
        <v>6</v>
      </c>
      <c r="G7" s="53">
        <f>SUM([3]december!G7)</f>
        <v>1</v>
      </c>
      <c r="H7" s="52">
        <f>SUM(I7:K7)</f>
        <v>11</v>
      </c>
      <c r="I7" s="53">
        <f>SUM([4]january!I7)</f>
        <v>2</v>
      </c>
      <c r="J7" s="53">
        <f>SUM([5]feb!J7)</f>
        <v>5</v>
      </c>
      <c r="K7" s="53">
        <f>SUM([6]march!K7)</f>
        <v>4</v>
      </c>
      <c r="L7" s="52">
        <f>SUM(M7:O7)</f>
        <v>9</v>
      </c>
      <c r="M7" s="54">
        <f>SUM([7]april!M7)</f>
        <v>3</v>
      </c>
      <c r="N7" s="53">
        <f>SUM([8]may!N7)</f>
        <v>5</v>
      </c>
      <c r="O7" s="53">
        <f>SUM([9]june!O7)</f>
        <v>1</v>
      </c>
      <c r="P7" s="52">
        <f>SUM(Q7:S7)</f>
        <v>11</v>
      </c>
      <c r="Q7" s="53">
        <f>SUM([10]july!Q7)</f>
        <v>4</v>
      </c>
      <c r="R7" s="53">
        <f>SUM([11]aug!R7)</f>
        <v>5</v>
      </c>
      <c r="S7" s="53">
        <f>SUM([12]sep!S7)</f>
        <v>2</v>
      </c>
    </row>
    <row r="8" spans="1:88" ht="13.5" x14ac:dyDescent="0.25">
      <c r="A8" s="11" t="s">
        <v>6</v>
      </c>
      <c r="B8" s="12"/>
      <c r="C8" s="55"/>
      <c r="D8" s="56"/>
      <c r="E8" s="53"/>
      <c r="F8" s="53"/>
      <c r="G8" s="53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88" ht="13.5" x14ac:dyDescent="0.25">
      <c r="A9" s="14" t="s">
        <v>7</v>
      </c>
      <c r="B9" s="13" t="s">
        <v>8</v>
      </c>
      <c r="C9" s="51">
        <f>SUM(D9,H9,L9,P9)</f>
        <v>5</v>
      </c>
      <c r="D9" s="52">
        <f t="shared" ref="D9:D10" si="1">SUM(E9:G9)</f>
        <v>1</v>
      </c>
      <c r="E9" s="53">
        <f>SUM([1]october!E9)</f>
        <v>1</v>
      </c>
      <c r="F9" s="53">
        <f>SUM([2]november!F9)</f>
        <v>0</v>
      </c>
      <c r="G9" s="53">
        <f>SUM([3]december!G9)</f>
        <v>0</v>
      </c>
      <c r="H9" s="52">
        <f>SUM(I9:K9)</f>
        <v>1</v>
      </c>
      <c r="I9" s="53">
        <f>SUM([4]january!I9)</f>
        <v>0</v>
      </c>
      <c r="J9" s="53">
        <f>SUM([5]feb!J9)</f>
        <v>1</v>
      </c>
      <c r="K9" s="53">
        <f>SUM([6]march!K9)</f>
        <v>0</v>
      </c>
      <c r="L9" s="52">
        <f>SUM(M9:O9)</f>
        <v>0</v>
      </c>
      <c r="M9" s="54">
        <f>SUM([7]april!M9)</f>
        <v>0</v>
      </c>
      <c r="N9" s="53">
        <f>SUM([8]may!N9)</f>
        <v>0</v>
      </c>
      <c r="O9" s="53">
        <f>SUM([9]june!O9)</f>
        <v>0</v>
      </c>
      <c r="P9" s="52">
        <f>SUM(Q9:S9)</f>
        <v>3</v>
      </c>
      <c r="Q9" s="53">
        <f>SUM([10]july!Q9)</f>
        <v>0</v>
      </c>
      <c r="R9" s="53">
        <f>SUM([11]aug!R9)</f>
        <v>2</v>
      </c>
      <c r="S9" s="53">
        <f>SUM([12]sep!S9)</f>
        <v>1</v>
      </c>
    </row>
    <row r="10" spans="1:88" ht="13.5" x14ac:dyDescent="0.25">
      <c r="A10" s="15" t="s">
        <v>9</v>
      </c>
      <c r="B10" s="12" t="s">
        <v>10</v>
      </c>
      <c r="C10" s="51">
        <f>SUM(D10,H10,L10,P10)</f>
        <v>0</v>
      </c>
      <c r="D10" s="52">
        <f t="shared" si="1"/>
        <v>0</v>
      </c>
      <c r="E10" s="53">
        <f>SUM([1]october!E10)</f>
        <v>0</v>
      </c>
      <c r="F10" s="53">
        <f>SUM([2]november!F10)</f>
        <v>0</v>
      </c>
      <c r="G10" s="53">
        <f>SUM([3]december!G10)</f>
        <v>0</v>
      </c>
      <c r="H10" s="52">
        <f>SUM(I10:K10)</f>
        <v>0</v>
      </c>
      <c r="I10" s="53">
        <f>SUM([4]january!I10)</f>
        <v>0</v>
      </c>
      <c r="J10" s="53">
        <f>SUM([5]feb!J10)</f>
        <v>0</v>
      </c>
      <c r="K10" s="53">
        <f>SUM([6]march!K10)</f>
        <v>0</v>
      </c>
      <c r="L10" s="52">
        <f>SUM(M10:O10)</f>
        <v>0</v>
      </c>
      <c r="M10" s="54">
        <f>SUM([7]april!M10)</f>
        <v>0</v>
      </c>
      <c r="N10" s="53">
        <f>SUM([8]may!N10)</f>
        <v>0</v>
      </c>
      <c r="O10" s="53">
        <f>SUM([9]june!O10)</f>
        <v>0</v>
      </c>
      <c r="P10" s="52">
        <f>SUM(Q10:S10)</f>
        <v>0</v>
      </c>
      <c r="Q10" s="53">
        <f>SUM([10]july!Q10)</f>
        <v>0</v>
      </c>
      <c r="R10" s="53">
        <f>SUM([11]aug!R10)</f>
        <v>0</v>
      </c>
      <c r="S10" s="53">
        <f>SUM([12]sep!S10)</f>
        <v>0</v>
      </c>
    </row>
    <row r="11" spans="1:88" ht="13.5" x14ac:dyDescent="0.25">
      <c r="A11" s="11" t="s">
        <v>11</v>
      </c>
      <c r="B11" s="12" t="s">
        <v>12</v>
      </c>
      <c r="C11" s="51">
        <f>SUM(C12:C13)</f>
        <v>539</v>
      </c>
      <c r="D11" s="52">
        <f>SUM(D12:D13)</f>
        <v>149</v>
      </c>
      <c r="E11" s="52">
        <f t="shared" ref="E11:S11" si="2">SUM(E12:E13)</f>
        <v>55</v>
      </c>
      <c r="F11" s="52">
        <f t="shared" si="2"/>
        <v>41</v>
      </c>
      <c r="G11" s="52">
        <f t="shared" si="2"/>
        <v>53</v>
      </c>
      <c r="H11" s="52">
        <f t="shared" si="2"/>
        <v>124</v>
      </c>
      <c r="I11" s="52">
        <f t="shared" si="2"/>
        <v>43</v>
      </c>
      <c r="J11" s="52">
        <f t="shared" si="2"/>
        <v>30</v>
      </c>
      <c r="K11" s="52">
        <f t="shared" si="2"/>
        <v>51</v>
      </c>
      <c r="L11" s="52">
        <f t="shared" si="2"/>
        <v>149</v>
      </c>
      <c r="M11" s="52">
        <f t="shared" si="2"/>
        <v>41</v>
      </c>
      <c r="N11" s="52">
        <f t="shared" si="2"/>
        <v>54</v>
      </c>
      <c r="O11" s="52">
        <f t="shared" si="2"/>
        <v>54</v>
      </c>
      <c r="P11" s="52">
        <f t="shared" si="2"/>
        <v>117</v>
      </c>
      <c r="Q11" s="52">
        <f t="shared" si="2"/>
        <v>38</v>
      </c>
      <c r="R11" s="52">
        <f t="shared" si="2"/>
        <v>47</v>
      </c>
      <c r="S11" s="52">
        <f t="shared" si="2"/>
        <v>32</v>
      </c>
      <c r="T11" s="1" t="s">
        <v>13</v>
      </c>
    </row>
    <row r="12" spans="1:88" ht="13.5" x14ac:dyDescent="0.25">
      <c r="A12" s="15" t="s">
        <v>14</v>
      </c>
      <c r="B12" s="12" t="s">
        <v>12</v>
      </c>
      <c r="C12" s="51">
        <f>SUM(D12,H12,L12,P12)</f>
        <v>473</v>
      </c>
      <c r="D12" s="52">
        <f t="shared" ref="D12:D13" si="3">SUM(E12:G12)</f>
        <v>135</v>
      </c>
      <c r="E12" s="53">
        <f>SUM([1]october!E12)</f>
        <v>50</v>
      </c>
      <c r="F12" s="53">
        <f>SUM([2]november!F12)</f>
        <v>37</v>
      </c>
      <c r="G12" s="53">
        <f>SUM([3]december!G12)</f>
        <v>48</v>
      </c>
      <c r="H12" s="52">
        <f>SUM(I12:K12)</f>
        <v>111</v>
      </c>
      <c r="I12" s="53">
        <f>SUM([4]january!I12)</f>
        <v>40</v>
      </c>
      <c r="J12" s="53">
        <f>SUM([5]feb!J12)</f>
        <v>25</v>
      </c>
      <c r="K12" s="53">
        <f>SUM([6]march!K12)</f>
        <v>46</v>
      </c>
      <c r="L12" s="52">
        <f>SUM(M12:O12)</f>
        <v>129</v>
      </c>
      <c r="M12" s="54">
        <f>SUM([7]april!M12)</f>
        <v>36</v>
      </c>
      <c r="N12" s="53">
        <f>SUM([8]may!N12)</f>
        <v>49</v>
      </c>
      <c r="O12" s="53">
        <f>SUM([9]june!O12)</f>
        <v>44</v>
      </c>
      <c r="P12" s="52">
        <f>SUM(Q12:S12)</f>
        <v>98</v>
      </c>
      <c r="Q12" s="53">
        <f>SUM([10]july!Q12)</f>
        <v>33</v>
      </c>
      <c r="R12" s="53">
        <f>SUM([11]aug!R12)</f>
        <v>35</v>
      </c>
      <c r="S12" s="53">
        <f>SUM([12]sep!S12)</f>
        <v>30</v>
      </c>
    </row>
    <row r="13" spans="1:88" ht="13.5" x14ac:dyDescent="0.25">
      <c r="A13" s="15" t="s">
        <v>15</v>
      </c>
      <c r="B13" s="12" t="s">
        <v>12</v>
      </c>
      <c r="C13" s="51">
        <f>SUM(D13,H13,L13,P13)</f>
        <v>66</v>
      </c>
      <c r="D13" s="52">
        <f t="shared" si="3"/>
        <v>14</v>
      </c>
      <c r="E13" s="53">
        <f>SUM([1]october!E13)</f>
        <v>5</v>
      </c>
      <c r="F13" s="53">
        <f>SUM([2]november!F13)</f>
        <v>4</v>
      </c>
      <c r="G13" s="53">
        <f>SUM([3]december!G13)</f>
        <v>5</v>
      </c>
      <c r="H13" s="52">
        <f>SUM(I13:K13)</f>
        <v>13</v>
      </c>
      <c r="I13" s="53">
        <f>SUM([4]january!I13)</f>
        <v>3</v>
      </c>
      <c r="J13" s="53">
        <f>SUM([5]feb!J13)</f>
        <v>5</v>
      </c>
      <c r="K13" s="53">
        <f>SUM([6]march!K13)</f>
        <v>5</v>
      </c>
      <c r="L13" s="52">
        <f>SUM(M13:O13)</f>
        <v>20</v>
      </c>
      <c r="M13" s="54">
        <f>SUM([7]april!M13)</f>
        <v>5</v>
      </c>
      <c r="N13" s="53">
        <f>SUM([8]may!N13)</f>
        <v>5</v>
      </c>
      <c r="O13" s="53">
        <f>SUM([9]june!O13)</f>
        <v>10</v>
      </c>
      <c r="P13" s="52">
        <f>SUM(Q13:S13)</f>
        <v>19</v>
      </c>
      <c r="Q13" s="53">
        <f>SUM([10]july!Q13)</f>
        <v>5</v>
      </c>
      <c r="R13" s="53">
        <f>SUM([11]aug!R13)</f>
        <v>12</v>
      </c>
      <c r="S13" s="53">
        <f>SUM([12]sep!S13)</f>
        <v>2</v>
      </c>
    </row>
    <row r="14" spans="1:88" ht="26.25" customHeight="1" x14ac:dyDescent="0.25">
      <c r="A14" s="16" t="s">
        <v>16</v>
      </c>
      <c r="B14" s="13" t="s">
        <v>17</v>
      </c>
      <c r="C14" s="51">
        <f>SUM(C15:C16)</f>
        <v>553</v>
      </c>
      <c r="D14" s="52">
        <f>SUM(D15:D16)</f>
        <v>160</v>
      </c>
      <c r="E14" s="52">
        <f t="shared" ref="E14:S14" si="4">SUM(E15:E16)</f>
        <v>63</v>
      </c>
      <c r="F14" s="52">
        <f t="shared" si="4"/>
        <v>47</v>
      </c>
      <c r="G14" s="52">
        <f t="shared" si="4"/>
        <v>50</v>
      </c>
      <c r="H14" s="52">
        <f t="shared" si="4"/>
        <v>154</v>
      </c>
      <c r="I14" s="52">
        <f t="shared" si="4"/>
        <v>65</v>
      </c>
      <c r="J14" s="52">
        <f t="shared" si="4"/>
        <v>47</v>
      </c>
      <c r="K14" s="52">
        <f t="shared" si="4"/>
        <v>42</v>
      </c>
      <c r="L14" s="52">
        <f t="shared" si="4"/>
        <v>134</v>
      </c>
      <c r="M14" s="52">
        <f t="shared" si="4"/>
        <v>41</v>
      </c>
      <c r="N14" s="52">
        <f t="shared" si="4"/>
        <v>61</v>
      </c>
      <c r="O14" s="52">
        <f t="shared" si="4"/>
        <v>32</v>
      </c>
      <c r="P14" s="52">
        <f t="shared" si="4"/>
        <v>105</v>
      </c>
      <c r="Q14" s="52">
        <f t="shared" si="4"/>
        <v>37</v>
      </c>
      <c r="R14" s="52">
        <f t="shared" si="4"/>
        <v>31</v>
      </c>
      <c r="S14" s="52">
        <f t="shared" si="4"/>
        <v>37</v>
      </c>
      <c r="T14" s="1" t="s">
        <v>18</v>
      </c>
    </row>
    <row r="15" spans="1:88" ht="13.5" x14ac:dyDescent="0.25">
      <c r="A15" s="14" t="s">
        <v>19</v>
      </c>
      <c r="B15" s="13" t="s">
        <v>17</v>
      </c>
      <c r="C15" s="51">
        <f>SUM(D15,H15,L15,P15)</f>
        <v>270</v>
      </c>
      <c r="D15" s="52">
        <f t="shared" ref="D15:D16" si="5">SUM(E15:G15)</f>
        <v>84</v>
      </c>
      <c r="E15" s="53">
        <f>SUM([1]october!E15)</f>
        <v>34</v>
      </c>
      <c r="F15" s="53">
        <f>SUM([2]november!F15)</f>
        <v>24</v>
      </c>
      <c r="G15" s="53">
        <f>SUM([3]december!G15)</f>
        <v>26</v>
      </c>
      <c r="H15" s="52">
        <f>SUM(I15:K15)</f>
        <v>71</v>
      </c>
      <c r="I15" s="53">
        <f>SUM([4]january!I15)</f>
        <v>24</v>
      </c>
      <c r="J15" s="53">
        <f>SUM([5]feb!J15)</f>
        <v>24</v>
      </c>
      <c r="K15" s="53">
        <f>SUM([6]march!K15)</f>
        <v>23</v>
      </c>
      <c r="L15" s="52">
        <f>SUM(M15:O15)</f>
        <v>66</v>
      </c>
      <c r="M15" s="54">
        <f>SUM([7]april!M15)</f>
        <v>21</v>
      </c>
      <c r="N15" s="53">
        <f>SUM([8]may!N15)</f>
        <v>29</v>
      </c>
      <c r="O15" s="53">
        <f>SUM([9]june!O15)</f>
        <v>16</v>
      </c>
      <c r="P15" s="52">
        <f>SUM(Q15:S15)</f>
        <v>49</v>
      </c>
      <c r="Q15" s="53">
        <f>SUM([10]july!Q15)</f>
        <v>17</v>
      </c>
      <c r="R15" s="53">
        <f>SUM([11]aug!R15)</f>
        <v>15</v>
      </c>
      <c r="S15" s="53">
        <f>SUM([12]sep!S15)</f>
        <v>17</v>
      </c>
    </row>
    <row r="16" spans="1:88" s="18" customFormat="1" ht="13.5" x14ac:dyDescent="0.25">
      <c r="A16" s="14" t="s">
        <v>20</v>
      </c>
      <c r="B16" s="17" t="s">
        <v>17</v>
      </c>
      <c r="C16" s="51">
        <f>SUM(D16,H16,L16,P16)</f>
        <v>283</v>
      </c>
      <c r="D16" s="52">
        <f t="shared" si="5"/>
        <v>76</v>
      </c>
      <c r="E16" s="53">
        <f>SUM([1]october!E16)</f>
        <v>29</v>
      </c>
      <c r="F16" s="53">
        <f>SUM([2]november!F16)</f>
        <v>23</v>
      </c>
      <c r="G16" s="53">
        <f>SUM([3]december!G16)</f>
        <v>24</v>
      </c>
      <c r="H16" s="52">
        <f>SUM(I16:K16)</f>
        <v>83</v>
      </c>
      <c r="I16" s="53">
        <f>SUM([4]january!I16)</f>
        <v>41</v>
      </c>
      <c r="J16" s="53">
        <f>SUM([5]feb!J16)</f>
        <v>23</v>
      </c>
      <c r="K16" s="53">
        <f>SUM([6]march!K16)</f>
        <v>19</v>
      </c>
      <c r="L16" s="52">
        <f>SUM(M16:O16)</f>
        <v>68</v>
      </c>
      <c r="M16" s="54">
        <f>SUM([7]april!M16)</f>
        <v>20</v>
      </c>
      <c r="N16" s="53">
        <f>SUM([8]may!N16)</f>
        <v>32</v>
      </c>
      <c r="O16" s="53">
        <f>SUM([9]june!O16)</f>
        <v>16</v>
      </c>
      <c r="P16" s="52">
        <f>SUM(Q16:S16)</f>
        <v>56</v>
      </c>
      <c r="Q16" s="53">
        <f>SUM([10]july!Q16)</f>
        <v>20</v>
      </c>
      <c r="R16" s="53">
        <f>SUM([11]aug!R16)</f>
        <v>16</v>
      </c>
      <c r="S16" s="53">
        <f>SUM([12]sep!S16)</f>
        <v>20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3.5" x14ac:dyDescent="0.25">
      <c r="A17" s="11" t="s">
        <v>21</v>
      </c>
      <c r="B17" s="12" t="s">
        <v>22</v>
      </c>
      <c r="C17" s="51">
        <f>SUM(C18:C20)</f>
        <v>1169</v>
      </c>
      <c r="D17" s="52">
        <f>SUM(D18:D20)</f>
        <v>175</v>
      </c>
      <c r="E17" s="52">
        <f t="shared" ref="E17:S17" si="6">SUM(E18:E20)</f>
        <v>51</v>
      </c>
      <c r="F17" s="52">
        <f t="shared" si="6"/>
        <v>60</v>
      </c>
      <c r="G17" s="52">
        <f t="shared" si="6"/>
        <v>64</v>
      </c>
      <c r="H17" s="52">
        <f t="shared" si="6"/>
        <v>253</v>
      </c>
      <c r="I17" s="52">
        <f t="shared" si="6"/>
        <v>164</v>
      </c>
      <c r="J17" s="52">
        <f t="shared" si="6"/>
        <v>55</v>
      </c>
      <c r="K17" s="52">
        <f t="shared" si="6"/>
        <v>34</v>
      </c>
      <c r="L17" s="52">
        <f t="shared" si="6"/>
        <v>384</v>
      </c>
      <c r="M17" s="52">
        <f t="shared" si="6"/>
        <v>0</v>
      </c>
      <c r="N17" s="52">
        <f t="shared" si="6"/>
        <v>91</v>
      </c>
      <c r="O17" s="52">
        <f t="shared" si="6"/>
        <v>293</v>
      </c>
      <c r="P17" s="52">
        <f t="shared" si="6"/>
        <v>357</v>
      </c>
      <c r="Q17" s="52">
        <f t="shared" si="6"/>
        <v>104</v>
      </c>
      <c r="R17" s="52">
        <f t="shared" si="6"/>
        <v>178</v>
      </c>
      <c r="S17" s="52">
        <f t="shared" si="6"/>
        <v>75</v>
      </c>
      <c r="T17" s="1" t="s">
        <v>23</v>
      </c>
    </row>
    <row r="18" spans="1:88" ht="13.5" x14ac:dyDescent="0.25">
      <c r="A18" s="15" t="s">
        <v>24</v>
      </c>
      <c r="B18" s="12" t="s">
        <v>25</v>
      </c>
      <c r="C18" s="51">
        <f>SUM(D18,H18,L18,P18)</f>
        <v>473</v>
      </c>
      <c r="D18" s="52">
        <f t="shared" ref="D18:D20" si="7">SUM(E18:G18)</f>
        <v>111</v>
      </c>
      <c r="E18" s="53">
        <f>SUM([1]october!E18)</f>
        <v>51</v>
      </c>
      <c r="F18" s="53">
        <f>SUM([2]november!F18)</f>
        <v>60</v>
      </c>
      <c r="G18" s="53">
        <f>SUM([3]december!G18)</f>
        <v>0</v>
      </c>
      <c r="H18" s="52">
        <f t="shared" ref="H18:H20" si="8">SUM(I18:K18)</f>
        <v>79</v>
      </c>
      <c r="I18" s="53">
        <f>SUM([4]january!I18)</f>
        <v>0</v>
      </c>
      <c r="J18" s="53">
        <f>SUM([5]feb!J18)</f>
        <v>45</v>
      </c>
      <c r="K18" s="53">
        <f>SUM([6]march!K18)</f>
        <v>34</v>
      </c>
      <c r="L18" s="52">
        <f t="shared" ref="L18:L20" si="9">SUM(M18:O18)</f>
        <v>0</v>
      </c>
      <c r="M18" s="54">
        <f>SUM([7]april!M18)</f>
        <v>0</v>
      </c>
      <c r="N18" s="53">
        <f>SUM([8]may!N18)</f>
        <v>0</v>
      </c>
      <c r="O18" s="53">
        <f>SUM([9]june!O18)</f>
        <v>0</v>
      </c>
      <c r="P18" s="52">
        <f t="shared" ref="P18:P20" si="10">SUM(Q18:S18)</f>
        <v>283</v>
      </c>
      <c r="Q18" s="53">
        <f>SUM([10]july!Q18)</f>
        <v>104</v>
      </c>
      <c r="R18" s="53">
        <f>SUM([11]aug!R18)</f>
        <v>104</v>
      </c>
      <c r="S18" s="53">
        <f>SUM([12]sep!S18)</f>
        <v>75</v>
      </c>
    </row>
    <row r="19" spans="1:88" ht="13.5" x14ac:dyDescent="0.25">
      <c r="A19" s="19" t="s">
        <v>26</v>
      </c>
      <c r="B19" s="20" t="s">
        <v>25</v>
      </c>
      <c r="C19" s="51">
        <f>SUM(D19,H19,L19,P19)</f>
        <v>302</v>
      </c>
      <c r="D19" s="52">
        <f t="shared" si="7"/>
        <v>64</v>
      </c>
      <c r="E19" s="53">
        <f>SUM([1]october!E19)</f>
        <v>0</v>
      </c>
      <c r="F19" s="53">
        <f>SUM([2]november!F19)</f>
        <v>0</v>
      </c>
      <c r="G19" s="53">
        <f>SUM([3]december!G19)</f>
        <v>64</v>
      </c>
      <c r="H19" s="52">
        <f t="shared" si="8"/>
        <v>164</v>
      </c>
      <c r="I19" s="53">
        <f>SUM([4]january!I19)</f>
        <v>164</v>
      </c>
      <c r="J19" s="53">
        <f>SUM([5]feb!J19)</f>
        <v>0</v>
      </c>
      <c r="K19" s="53">
        <f>SUM([6]march!K19)</f>
        <v>0</v>
      </c>
      <c r="L19" s="52">
        <f t="shared" si="9"/>
        <v>0</v>
      </c>
      <c r="M19" s="54">
        <f>SUM([7]april!M19)</f>
        <v>0</v>
      </c>
      <c r="N19" s="53">
        <f>SUM([8]may!N19)</f>
        <v>0</v>
      </c>
      <c r="O19" s="53">
        <f>SUM([9]june!O19)</f>
        <v>0</v>
      </c>
      <c r="P19" s="52">
        <f t="shared" si="10"/>
        <v>74</v>
      </c>
      <c r="Q19" s="53">
        <f>SUM([10]july!Q19)</f>
        <v>0</v>
      </c>
      <c r="R19" s="53">
        <f>SUM([11]aug!R19)</f>
        <v>74</v>
      </c>
      <c r="S19" s="53">
        <f>SUM([12]sep!S19)</f>
        <v>0</v>
      </c>
    </row>
    <row r="20" spans="1:88" ht="13.5" x14ac:dyDescent="0.25">
      <c r="A20" s="21" t="s">
        <v>27</v>
      </c>
      <c r="B20" s="12" t="s">
        <v>28</v>
      </c>
      <c r="C20" s="51">
        <f>SUM(D20,H20,L20,P20)</f>
        <v>394</v>
      </c>
      <c r="D20" s="52">
        <f t="shared" si="7"/>
        <v>0</v>
      </c>
      <c r="E20" s="53">
        <f>SUM([1]october!E20)</f>
        <v>0</v>
      </c>
      <c r="F20" s="53">
        <f>SUM([2]november!F20)</f>
        <v>0</v>
      </c>
      <c r="G20" s="53">
        <f>SUM([3]december!G20)</f>
        <v>0</v>
      </c>
      <c r="H20" s="52">
        <f t="shared" si="8"/>
        <v>10</v>
      </c>
      <c r="I20" s="53">
        <f>SUM([4]january!I20)</f>
        <v>0</v>
      </c>
      <c r="J20" s="53">
        <f>SUM([5]feb!J20)</f>
        <v>10</v>
      </c>
      <c r="K20" s="53">
        <f>SUM([6]march!K20)</f>
        <v>0</v>
      </c>
      <c r="L20" s="52">
        <f t="shared" si="9"/>
        <v>384</v>
      </c>
      <c r="M20" s="54">
        <f>SUM([7]april!M20)</f>
        <v>0</v>
      </c>
      <c r="N20" s="53">
        <f>SUM([8]may!N20)</f>
        <v>91</v>
      </c>
      <c r="O20" s="53">
        <f>SUM([9]june!O20)</f>
        <v>293</v>
      </c>
      <c r="P20" s="52">
        <f t="shared" si="10"/>
        <v>0</v>
      </c>
      <c r="Q20" s="53">
        <f>SUM([10]july!Q20)</f>
        <v>0</v>
      </c>
      <c r="R20" s="53">
        <f>SUM([11]aug!R20)</f>
        <v>0</v>
      </c>
      <c r="S20" s="53">
        <f>SUM([12]sep!S20)</f>
        <v>0</v>
      </c>
    </row>
    <row r="21" spans="1:88" ht="13.5" x14ac:dyDescent="0.25">
      <c r="A21" s="22" t="s">
        <v>44</v>
      </c>
      <c r="B21" s="23"/>
      <c r="C21" s="57"/>
      <c r="D21" s="58"/>
      <c r="E21" s="59"/>
      <c r="F21" s="59"/>
      <c r="G21" s="59"/>
      <c r="H21" s="58"/>
      <c r="I21" s="59"/>
      <c r="J21" s="59"/>
      <c r="K21" s="59"/>
      <c r="L21" s="58"/>
      <c r="M21" s="59"/>
      <c r="N21" s="59"/>
      <c r="O21" s="59"/>
      <c r="P21" s="58"/>
      <c r="Q21" s="59"/>
      <c r="R21" s="59"/>
      <c r="S21" s="60"/>
    </row>
    <row r="22" spans="1:88" ht="13.5" x14ac:dyDescent="0.25">
      <c r="A22" s="24" t="s">
        <v>29</v>
      </c>
      <c r="B22" s="2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3"/>
    </row>
    <row r="23" spans="1:88" s="28" customFormat="1" ht="40.5" x14ac:dyDescent="0.25">
      <c r="A23" s="26" t="s">
        <v>30</v>
      </c>
      <c r="B23" s="27" t="s">
        <v>33</v>
      </c>
      <c r="C23" s="51">
        <f>SUM(D23,H23,L23,P23)</f>
        <v>0</v>
      </c>
      <c r="D23" s="52">
        <f>SUM(E23:G23)</f>
        <v>0</v>
      </c>
      <c r="E23" s="53">
        <f>SUM([1]october!E23)</f>
        <v>0</v>
      </c>
      <c r="F23" s="53">
        <f>SUM([2]november!F23)</f>
        <v>0</v>
      </c>
      <c r="G23" s="53">
        <f>SUM([3]december!G23)</f>
        <v>0</v>
      </c>
      <c r="H23" s="52">
        <f>SUM(I23:K23)</f>
        <v>0</v>
      </c>
      <c r="I23" s="53">
        <f>SUM([4]january!I23)</f>
        <v>0</v>
      </c>
      <c r="J23" s="53">
        <f>SUM([5]feb!J23)</f>
        <v>0</v>
      </c>
      <c r="K23" s="53">
        <f>SUM([6]march!K23)</f>
        <v>0</v>
      </c>
      <c r="L23" s="52">
        <f>SUM(M23:O23)</f>
        <v>0</v>
      </c>
      <c r="M23" s="54">
        <f>SUM([7]april!M23)</f>
        <v>0</v>
      </c>
      <c r="N23" s="53">
        <f>SUM([8]may!N23)</f>
        <v>0</v>
      </c>
      <c r="O23" s="53">
        <f>SUM([9]june!O23)</f>
        <v>0</v>
      </c>
      <c r="P23" s="52">
        <f>SUM(Q23:S23)</f>
        <v>0</v>
      </c>
      <c r="Q23" s="53">
        <f>SUM([10]july!Q23)</f>
        <v>0</v>
      </c>
      <c r="R23" s="53">
        <f>SUM([11]aug!R23)</f>
        <v>0</v>
      </c>
      <c r="S23" s="53">
        <f>SUM([12]sep!S23)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28" customFormat="1" ht="13.5" x14ac:dyDescent="0.25">
      <c r="A24" s="26"/>
      <c r="B24" s="27" t="s">
        <v>41</v>
      </c>
      <c r="C24" s="51">
        <f>SUM(D24,H24,L24,P24)</f>
        <v>0</v>
      </c>
      <c r="D24" s="52">
        <f>SUM(E24:G24)</f>
        <v>0</v>
      </c>
      <c r="E24" s="53">
        <f>SUM([1]october!E24)</f>
        <v>0</v>
      </c>
      <c r="F24" s="53">
        <f>SUM([2]november!F24)</f>
        <v>0</v>
      </c>
      <c r="G24" s="53">
        <f>SUM([3]december!G24)</f>
        <v>0</v>
      </c>
      <c r="H24" s="52">
        <f>SUM(I24:K24)</f>
        <v>0</v>
      </c>
      <c r="I24" s="53">
        <f>SUM([4]january!I24)</f>
        <v>0</v>
      </c>
      <c r="J24" s="53">
        <f>SUM([5]feb!J24)</f>
        <v>0</v>
      </c>
      <c r="K24" s="53">
        <f>SUM([6]march!K24)</f>
        <v>0</v>
      </c>
      <c r="L24" s="52">
        <f>SUM(M24:O24)</f>
        <v>0</v>
      </c>
      <c r="M24" s="54">
        <f>SUM([7]april!M24)</f>
        <v>0</v>
      </c>
      <c r="N24" s="53">
        <f>SUM([8]may!N24)</f>
        <v>0</v>
      </c>
      <c r="O24" s="53">
        <f>SUM([9]june!O24)</f>
        <v>0</v>
      </c>
      <c r="P24" s="52">
        <f>SUM(Q24:S24)</f>
        <v>0</v>
      </c>
      <c r="Q24" s="53">
        <f>SUM([10]july!Q24)</f>
        <v>0</v>
      </c>
      <c r="R24" s="53">
        <f>SUM([11]aug!R24)</f>
        <v>0</v>
      </c>
      <c r="S24" s="53">
        <f>SUM([12]sep!S24)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28" customFormat="1" ht="27" x14ac:dyDescent="0.25">
      <c r="A25" s="26" t="s">
        <v>31</v>
      </c>
      <c r="B25" s="27" t="s">
        <v>33</v>
      </c>
      <c r="C25" s="51">
        <f>SUM(D25,H25,L25,P25)</f>
        <v>10</v>
      </c>
      <c r="D25" s="52">
        <f>SUM(E25:G25)</f>
        <v>10</v>
      </c>
      <c r="E25" s="53">
        <f>SUM([1]october!E25)</f>
        <v>7</v>
      </c>
      <c r="F25" s="53">
        <f>SUM([2]november!F25)</f>
        <v>3</v>
      </c>
      <c r="G25" s="53">
        <f>SUM([3]december!G25)</f>
        <v>0</v>
      </c>
      <c r="H25" s="52">
        <f>SUM(I25:K25)</f>
        <v>0</v>
      </c>
      <c r="I25" s="53">
        <f>SUM([4]january!I25)</f>
        <v>0</v>
      </c>
      <c r="J25" s="53">
        <f>SUM([5]feb!J25)</f>
        <v>0</v>
      </c>
      <c r="K25" s="53">
        <f>SUM([6]march!K25)</f>
        <v>0</v>
      </c>
      <c r="L25" s="52">
        <f>SUM(M25:O25)</f>
        <v>0</v>
      </c>
      <c r="M25" s="54">
        <f>SUM([7]april!M25)</f>
        <v>0</v>
      </c>
      <c r="N25" s="53">
        <f>SUM([8]may!N25)</f>
        <v>0</v>
      </c>
      <c r="O25" s="53">
        <f>SUM([9]june!O25)</f>
        <v>0</v>
      </c>
      <c r="P25" s="52">
        <f>SUM(Q25:S25)</f>
        <v>0</v>
      </c>
      <c r="Q25" s="53">
        <f>SUM([10]july!Q25)</f>
        <v>0</v>
      </c>
      <c r="R25" s="53">
        <f>SUM([11]aug!R25)</f>
        <v>0</v>
      </c>
      <c r="S25" s="53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ht="13.5" x14ac:dyDescent="0.25">
      <c r="A26" s="29"/>
      <c r="B26" s="27" t="s">
        <v>41</v>
      </c>
      <c r="C26" s="51">
        <f>SUM(D26,H26,L26,P26)</f>
        <v>10</v>
      </c>
      <c r="D26" s="52">
        <f>SUM(E26:G26)</f>
        <v>10</v>
      </c>
      <c r="E26" s="53">
        <f>SUM([1]october!E26)</f>
        <v>7</v>
      </c>
      <c r="F26" s="53">
        <f>SUM([2]november!F26)</f>
        <v>3</v>
      </c>
      <c r="G26" s="53">
        <f>SUM([3]december!G26)</f>
        <v>0</v>
      </c>
      <c r="H26" s="52">
        <f>SUM(I26:K26)</f>
        <v>0</v>
      </c>
      <c r="I26" s="53">
        <f>SUM([4]january!I26)</f>
        <v>0</v>
      </c>
      <c r="J26" s="53">
        <f>SUM([5]feb!J26)</f>
        <v>0</v>
      </c>
      <c r="K26" s="53">
        <f>SUM([6]march!K26)</f>
        <v>0</v>
      </c>
      <c r="L26" s="52">
        <f>SUM(M26:O26)</f>
        <v>0</v>
      </c>
      <c r="M26" s="54">
        <f>SUM([7]april!M26)</f>
        <v>0</v>
      </c>
      <c r="N26" s="53">
        <f>SUM([8]may!N26)</f>
        <v>0</v>
      </c>
      <c r="O26" s="53">
        <f>SUM([9]june!O26)</f>
        <v>0</v>
      </c>
      <c r="P26" s="52">
        <f>SUM(Q26:S26)</f>
        <v>0</v>
      </c>
      <c r="Q26" s="53">
        <f>SUM([10]july!Q26)</f>
        <v>0</v>
      </c>
      <c r="R26" s="53">
        <f>SUM([11]aug!R26)</f>
        <v>0</v>
      </c>
      <c r="S26" s="53">
        <f>SUM([12]sep!S26)</f>
        <v>0</v>
      </c>
    </row>
    <row r="27" spans="1:88" s="1" customFormat="1" ht="13.5" x14ac:dyDescent="0.25">
      <c r="A27" s="30" t="s">
        <v>32</v>
      </c>
      <c r="B27" s="31" t="s">
        <v>33</v>
      </c>
      <c r="C27" s="51">
        <f>SUM(C28:C29)</f>
        <v>15</v>
      </c>
      <c r="D27" s="52">
        <f>SUM(D28:D29)</f>
        <v>4</v>
      </c>
      <c r="E27" s="52">
        <f t="shared" ref="E27:S27" si="11">SUM(E28:E29)</f>
        <v>2</v>
      </c>
      <c r="F27" s="52">
        <f t="shared" si="11"/>
        <v>1</v>
      </c>
      <c r="G27" s="52">
        <f t="shared" si="11"/>
        <v>1</v>
      </c>
      <c r="H27" s="52">
        <f t="shared" si="11"/>
        <v>4</v>
      </c>
      <c r="I27" s="52">
        <f t="shared" si="11"/>
        <v>1</v>
      </c>
      <c r="J27" s="52">
        <f t="shared" si="11"/>
        <v>2</v>
      </c>
      <c r="K27" s="52">
        <f t="shared" si="11"/>
        <v>1</v>
      </c>
      <c r="L27" s="52">
        <f t="shared" si="11"/>
        <v>4</v>
      </c>
      <c r="M27" s="52">
        <f t="shared" si="11"/>
        <v>2</v>
      </c>
      <c r="N27" s="52">
        <f t="shared" si="11"/>
        <v>1</v>
      </c>
      <c r="O27" s="52">
        <f t="shared" si="11"/>
        <v>1</v>
      </c>
      <c r="P27" s="52">
        <f t="shared" si="11"/>
        <v>3</v>
      </c>
      <c r="Q27" s="52">
        <f t="shared" si="11"/>
        <v>1</v>
      </c>
      <c r="R27" s="52">
        <f t="shared" si="11"/>
        <v>1</v>
      </c>
      <c r="S27" s="52">
        <f t="shared" si="11"/>
        <v>1</v>
      </c>
      <c r="T27" s="1" t="s">
        <v>34</v>
      </c>
    </row>
    <row r="28" spans="1:88" ht="13.5" x14ac:dyDescent="0.25">
      <c r="A28" s="32" t="s">
        <v>35</v>
      </c>
      <c r="B28" s="20" t="s">
        <v>33</v>
      </c>
      <c r="C28" s="51">
        <f>SUM(D28,H28,L28,P28)</f>
        <v>12</v>
      </c>
      <c r="D28" s="52">
        <f t="shared" ref="D28:D31" si="12">SUM(E28:G28)</f>
        <v>3</v>
      </c>
      <c r="E28" s="53">
        <f>SUM([1]october!E28)</f>
        <v>1</v>
      </c>
      <c r="F28" s="53">
        <f>SUM([2]november!F28)</f>
        <v>1</v>
      </c>
      <c r="G28" s="53">
        <f>SUM([3]december!G28)</f>
        <v>1</v>
      </c>
      <c r="H28" s="52">
        <f t="shared" ref="H28:H31" si="13">SUM(I28:K28)</f>
        <v>3</v>
      </c>
      <c r="I28" s="53">
        <f>SUM([4]january!I28)</f>
        <v>1</v>
      </c>
      <c r="J28" s="53">
        <f>SUM([5]feb!J28)</f>
        <v>1</v>
      </c>
      <c r="K28" s="53">
        <f>SUM([6]march!K28)</f>
        <v>1</v>
      </c>
      <c r="L28" s="52">
        <f t="shared" ref="L28:L31" si="14">SUM(M28:O28)</f>
        <v>3</v>
      </c>
      <c r="M28" s="54">
        <f>SUM([7]april!M28)</f>
        <v>1</v>
      </c>
      <c r="N28" s="53">
        <f>SUM([8]may!N28)</f>
        <v>1</v>
      </c>
      <c r="O28" s="53">
        <f>SUM([9]june!O28)</f>
        <v>1</v>
      </c>
      <c r="P28" s="52">
        <f t="shared" ref="P28:P31" si="15">SUM(Q28:S28)</f>
        <v>3</v>
      </c>
      <c r="Q28" s="53">
        <f>SUM([10]july!Q28)</f>
        <v>1</v>
      </c>
      <c r="R28" s="53">
        <f>SUM([11]aug!R28)</f>
        <v>1</v>
      </c>
      <c r="S28" s="53">
        <f>SUM([12]sep!S28)</f>
        <v>1</v>
      </c>
    </row>
    <row r="29" spans="1:88" s="34" customFormat="1" ht="13.5" x14ac:dyDescent="0.25">
      <c r="A29" s="33" t="s">
        <v>36</v>
      </c>
      <c r="B29" s="13" t="s">
        <v>33</v>
      </c>
      <c r="C29" s="51">
        <f>SUM(D29,H29,L29,P29)</f>
        <v>3</v>
      </c>
      <c r="D29" s="52">
        <f t="shared" si="12"/>
        <v>1</v>
      </c>
      <c r="E29" s="53">
        <f>SUM([1]october!E29)</f>
        <v>1</v>
      </c>
      <c r="F29" s="53">
        <f>SUM([2]november!F29)</f>
        <v>0</v>
      </c>
      <c r="G29" s="53">
        <f>SUM([3]december!G29)</f>
        <v>0</v>
      </c>
      <c r="H29" s="52">
        <f t="shared" si="13"/>
        <v>1</v>
      </c>
      <c r="I29" s="53">
        <f>SUM([4]january!I29)</f>
        <v>0</v>
      </c>
      <c r="J29" s="53">
        <f>SUM([5]feb!J29)</f>
        <v>1</v>
      </c>
      <c r="K29" s="53">
        <f>SUM([6]march!K29)</f>
        <v>0</v>
      </c>
      <c r="L29" s="52">
        <f t="shared" si="14"/>
        <v>1</v>
      </c>
      <c r="M29" s="54">
        <f>SUM([7]april!M29)</f>
        <v>1</v>
      </c>
      <c r="N29" s="53">
        <f>SUM([8]may!N29)</f>
        <v>0</v>
      </c>
      <c r="O29" s="53">
        <f>SUM([9]june!O29)</f>
        <v>0</v>
      </c>
      <c r="P29" s="52">
        <f t="shared" si="15"/>
        <v>0</v>
      </c>
      <c r="Q29" s="53">
        <f>SUM([10]july!Q29)</f>
        <v>0</v>
      </c>
      <c r="R29" s="53">
        <f>SUM([11]aug!R29)</f>
        <v>0</v>
      </c>
      <c r="S29" s="53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27" x14ac:dyDescent="0.25">
      <c r="A30" s="35" t="s">
        <v>37</v>
      </c>
      <c r="B30" s="36" t="s">
        <v>38</v>
      </c>
      <c r="C30" s="51">
        <f>SUM(D30,H30,L30,P30)</f>
        <v>2993</v>
      </c>
      <c r="D30" s="52">
        <f t="shared" si="12"/>
        <v>845</v>
      </c>
      <c r="E30" s="53">
        <f>SUM([1]october!E30)</f>
        <v>315</v>
      </c>
      <c r="F30" s="53">
        <f>SUM([2]november!F30)</f>
        <v>292</v>
      </c>
      <c r="G30" s="53">
        <f>SUM([3]december!G30)</f>
        <v>238</v>
      </c>
      <c r="H30" s="52">
        <f t="shared" si="13"/>
        <v>919</v>
      </c>
      <c r="I30" s="53">
        <f>SUM([4]january!I30)</f>
        <v>433</v>
      </c>
      <c r="J30" s="53">
        <f>SUM([5]feb!J30)</f>
        <v>225</v>
      </c>
      <c r="K30" s="53">
        <f>SUM([6]march!K30)</f>
        <v>261</v>
      </c>
      <c r="L30" s="52">
        <f t="shared" si="14"/>
        <v>622</v>
      </c>
      <c r="M30" s="54">
        <f>SUM([7]april!M30)</f>
        <v>227</v>
      </c>
      <c r="N30" s="53">
        <f>SUM([8]may!N30)</f>
        <v>232</v>
      </c>
      <c r="O30" s="53">
        <f>SUM([9]june!O30)</f>
        <v>163</v>
      </c>
      <c r="P30" s="52">
        <f t="shared" si="15"/>
        <v>607</v>
      </c>
      <c r="Q30" s="53">
        <f>SUM([10]july!Q30)</f>
        <v>156</v>
      </c>
      <c r="R30" s="53">
        <f>SUM([11]aug!R30)</f>
        <v>203</v>
      </c>
      <c r="S30" s="53">
        <f>SUM([12]sep!S30)</f>
        <v>248</v>
      </c>
    </row>
    <row r="31" spans="1:88" s="34" customFormat="1" ht="13.5" x14ac:dyDescent="0.25">
      <c r="A31" s="14" t="s">
        <v>45</v>
      </c>
      <c r="B31" s="13" t="s">
        <v>33</v>
      </c>
      <c r="C31" s="51">
        <f>SUM(D31,H31,L31,P31)</f>
        <v>12</v>
      </c>
      <c r="D31" s="52">
        <f t="shared" si="12"/>
        <v>5</v>
      </c>
      <c r="E31" s="53">
        <f>SUM([1]october!E31)</f>
        <v>0</v>
      </c>
      <c r="F31" s="53">
        <f>SUM([2]november!F31)</f>
        <v>0</v>
      </c>
      <c r="G31" s="53">
        <f>SUM([3]december!G31)</f>
        <v>5</v>
      </c>
      <c r="H31" s="52">
        <f t="shared" si="13"/>
        <v>5</v>
      </c>
      <c r="I31" s="53">
        <f>SUM([4]january!I31)</f>
        <v>5</v>
      </c>
      <c r="J31" s="53">
        <f>SUM([5]feb!J31)</f>
        <v>0</v>
      </c>
      <c r="K31" s="53">
        <f>SUM([6]march!K31)</f>
        <v>0</v>
      </c>
      <c r="L31" s="52">
        <f t="shared" si="14"/>
        <v>1</v>
      </c>
      <c r="M31" s="54">
        <f>SUM([7]april!M31)</f>
        <v>0</v>
      </c>
      <c r="N31" s="53">
        <f>SUM([8]may!N31)</f>
        <v>0</v>
      </c>
      <c r="O31" s="53">
        <f>SUM([9]june!O31)</f>
        <v>1</v>
      </c>
      <c r="P31" s="52">
        <f t="shared" si="15"/>
        <v>1</v>
      </c>
      <c r="Q31" s="53">
        <f>SUM([10]july!Q31)</f>
        <v>0</v>
      </c>
      <c r="R31" s="53">
        <f>SUM([11]aug!R31)</f>
        <v>1</v>
      </c>
      <c r="S31" s="53">
        <f>SUM([12]sep!S31)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">
      <c r="M32" s="37"/>
    </row>
    <row r="33" spans="1:19" ht="20.25" hidden="1" customHeight="1" x14ac:dyDescent="0.25">
      <c r="A33" s="38"/>
      <c r="B33" s="39"/>
      <c r="C33" s="3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ht="20.25" hidden="1" customHeight="1" x14ac:dyDescent="0.25">
      <c r="A34" s="41"/>
      <c r="B34" s="42"/>
      <c r="C34" s="42"/>
      <c r="D34" s="42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ht="1.5" hidden="1" customHeight="1" x14ac:dyDescent="0.25">
      <c r="A35" s="3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1.5" hidden="1" customHeight="1" x14ac:dyDescent="0.25">
      <c r="A36" s="3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13.5" hidden="1" x14ac:dyDescent="0.25">
      <c r="A37" s="43"/>
      <c r="B37" s="44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3.5" x14ac:dyDescent="0.25">
      <c r="A38" s="46"/>
      <c r="B38" s="42"/>
      <c r="C38" s="42"/>
      <c r="D38" s="4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3.5" x14ac:dyDescent="0.25">
      <c r="A39" s="38"/>
      <c r="B39" s="42"/>
      <c r="C39" s="42"/>
      <c r="D39" s="4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ht="13.5" x14ac:dyDescent="0.25">
      <c r="A40" s="38"/>
      <c r="B40" s="42"/>
      <c r="C40" s="42"/>
      <c r="D40" s="4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ht="13.5" x14ac:dyDescent="0.25">
      <c r="A41" s="38"/>
      <c r="B41" s="42"/>
      <c r="C41" s="42"/>
      <c r="D41" s="42"/>
      <c r="E41" s="40" t="s">
        <v>39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ht="13.5" x14ac:dyDescent="0.25">
      <c r="A42" s="38"/>
      <c r="B42" s="42"/>
      <c r="C42" s="42"/>
      <c r="D42" s="42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Total_sukhothai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2018-11-09T03:04:26Z</dcterms:modified>
</cp:coreProperties>
</file>