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tebsom\Desktop\Desktop\รายงานสถิติออนไลน์\สถิติออนไลน์61\"/>
    </mc:Choice>
  </mc:AlternateContent>
  <bookViews>
    <workbookView xWindow="0" yWindow="0" windowWidth="17970" windowHeight="6120"/>
  </bookViews>
  <sheets>
    <sheet name="สิงหาคม" sheetId="6" r:id="rId1"/>
  </sheets>
  <definedNames>
    <definedName name="_xlnm.Print_Area" localSheetId="0">สิงหาคม!$A$1:$AA$303</definedName>
    <definedName name="_xlnm.Print_Titles" localSheetId="0">สิงหาคม!$4:$7</definedName>
  </definedNames>
  <calcPr calcId="152511"/>
</workbook>
</file>

<file path=xl/calcChain.xml><?xml version="1.0" encoding="utf-8"?>
<calcChain xmlns="http://schemas.openxmlformats.org/spreadsheetml/2006/main">
  <c r="V135" i="6" l="1"/>
  <c r="V302" i="6" l="1"/>
  <c r="V301" i="6" s="1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W246" i="6" s="1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W222" i="6"/>
  <c r="X222" i="6"/>
  <c r="Y222" i="6"/>
  <c r="V220" i="6"/>
  <c r="V221" i="6"/>
  <c r="V219" i="6"/>
  <c r="W218" i="6"/>
  <c r="X218" i="6"/>
  <c r="Y218" i="6"/>
  <c r="V215" i="6"/>
  <c r="V214" i="6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X198" i="6" s="1"/>
  <c r="Y203" i="6"/>
  <c r="V202" i="6"/>
  <c r="V201" i="6"/>
  <c r="W200" i="6"/>
  <c r="X200" i="6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9" i="6"/>
  <c r="V178" i="6"/>
  <c r="W178" i="6"/>
  <c r="X178" i="6"/>
  <c r="Y178" i="6"/>
  <c r="V177" i="6"/>
  <c r="W177" i="6"/>
  <c r="X177" i="6"/>
  <c r="Y177" i="6"/>
  <c r="V176" i="6"/>
  <c r="V175" i="6"/>
  <c r="W174" i="6"/>
  <c r="X174" i="6"/>
  <c r="Y174" i="6"/>
  <c r="V173" i="6"/>
  <c r="V170" i="6"/>
  <c r="V168" i="6" s="1"/>
  <c r="V171" i="6"/>
  <c r="V172" i="6"/>
  <c r="V169" i="6"/>
  <c r="W168" i="6"/>
  <c r="X168" i="6"/>
  <c r="Y168" i="6"/>
  <c r="V167" i="6"/>
  <c r="W166" i="6"/>
  <c r="X166" i="6"/>
  <c r="Y166" i="6"/>
  <c r="V165" i="6"/>
  <c r="V164" i="6"/>
  <c r="W163" i="6"/>
  <c r="W161" i="6" s="1"/>
  <c r="X163" i="6"/>
  <c r="X161" i="6" s="1"/>
  <c r="Y163" i="6"/>
  <c r="Y161" i="6" s="1"/>
  <c r="V162" i="6"/>
  <c r="V160" i="6"/>
  <c r="V159" i="6"/>
  <c r="W158" i="6"/>
  <c r="X158" i="6"/>
  <c r="Y158" i="6"/>
  <c r="V155" i="6"/>
  <c r="V156" i="6"/>
  <c r="V157" i="6"/>
  <c r="V154" i="6"/>
  <c r="W153" i="6"/>
  <c r="W66" i="6" s="1"/>
  <c r="X153" i="6"/>
  <c r="Y153" i="6"/>
  <c r="Y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V118" i="6" s="1"/>
  <c r="V116" i="6" s="1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/>
  <c r="W106" i="6"/>
  <c r="X106" i="6"/>
  <c r="Y106" i="6"/>
  <c r="V105" i="6"/>
  <c r="V104" i="6"/>
  <c r="V103" i="6" s="1"/>
  <c r="W103" i="6"/>
  <c r="X103" i="6"/>
  <c r="X99" i="6" s="1"/>
  <c r="X98" i="6" s="1"/>
  <c r="Y103" i="6"/>
  <c r="V102" i="6"/>
  <c r="V101" i="6"/>
  <c r="V100" i="6"/>
  <c r="W100" i="6"/>
  <c r="X100" i="6"/>
  <c r="Y100" i="6"/>
  <c r="W99" i="6"/>
  <c r="W98" i="6" s="1"/>
  <c r="V96" i="6"/>
  <c r="V97" i="6"/>
  <c r="V95" i="6"/>
  <c r="V94" i="6" s="1"/>
  <c r="W94" i="6"/>
  <c r="X94" i="6"/>
  <c r="Y94" i="6"/>
  <c r="V93" i="6"/>
  <c r="V91" i="6" s="1"/>
  <c r="V92" i="6"/>
  <c r="W91" i="6"/>
  <c r="X91" i="6"/>
  <c r="X90" i="6" s="1"/>
  <c r="X89" i="6" s="1"/>
  <c r="Y91" i="6"/>
  <c r="W90" i="6"/>
  <c r="W89" i="6" s="1"/>
  <c r="V84" i="6"/>
  <c r="V85" i="6"/>
  <c r="V86" i="6"/>
  <c r="V87" i="6"/>
  <c r="V88" i="6"/>
  <c r="V83" i="6"/>
  <c r="W82" i="6"/>
  <c r="X82" i="6"/>
  <c r="X76" i="6" s="1"/>
  <c r="X75" i="6" s="1"/>
  <c r="Y82" i="6"/>
  <c r="V79" i="6"/>
  <c r="V80" i="6"/>
  <c r="V81" i="6"/>
  <c r="V78" i="6"/>
  <c r="W77" i="6"/>
  <c r="X77" i="6"/>
  <c r="Y77" i="6"/>
  <c r="W76" i="6"/>
  <c r="W75" i="6" s="1"/>
  <c r="V71" i="6"/>
  <c r="V70" i="6"/>
  <c r="V68" i="6"/>
  <c r="X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Y43" i="6"/>
  <c r="X42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1" i="6" s="1"/>
  <c r="Q294" i="6"/>
  <c r="Q292" i="6"/>
  <c r="R291" i="6"/>
  <c r="S291" i="6"/>
  <c r="T291" i="6"/>
  <c r="Q287" i="6"/>
  <c r="Q288" i="6"/>
  <c r="Q289" i="6"/>
  <c r="Q286" i="6"/>
  <c r="Q284" i="6"/>
  <c r="Q283" i="6"/>
  <c r="Q282" i="6" s="1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2" i="6"/>
  <c r="Q230" i="6" s="1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Q218" i="6" s="1"/>
  <c r="R218" i="6"/>
  <c r="S218" i="6"/>
  <c r="T218" i="6"/>
  <c r="S217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S204" i="6"/>
  <c r="T204" i="6"/>
  <c r="T203" i="6" s="1"/>
  <c r="T198" i="6" s="1"/>
  <c r="R203" i="6"/>
  <c r="R198" i="6" s="1"/>
  <c r="S203" i="6"/>
  <c r="Q202" i="6"/>
  <c r="Q201" i="6"/>
  <c r="R200" i="6"/>
  <c r="S200" i="6"/>
  <c r="T200" i="6"/>
  <c r="Q199" i="6"/>
  <c r="S198" i="6"/>
  <c r="Q197" i="6"/>
  <c r="Q193" i="6"/>
  <c r="Q194" i="6"/>
  <c r="Q196" i="6"/>
  <c r="Q192" i="6"/>
  <c r="Q190" i="6"/>
  <c r="Q189" i="6"/>
  <c r="R188" i="6"/>
  <c r="S188" i="6"/>
  <c r="T188" i="6"/>
  <c r="Q186" i="6"/>
  <c r="Q185" i="6"/>
  <c r="R184" i="6"/>
  <c r="S184" i="6"/>
  <c r="T184" i="6"/>
  <c r="Q183" i="6"/>
  <c r="Q182" i="6"/>
  <c r="Q181" i="6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4" i="6" s="1"/>
  <c r="Q175" i="6"/>
  <c r="R174" i="6"/>
  <c r="S174" i="6"/>
  <c r="T174" i="6"/>
  <c r="Q173" i="6"/>
  <c r="Q170" i="6"/>
  <c r="Q171" i="6"/>
  <c r="Q172" i="6"/>
  <c r="Q169" i="6"/>
  <c r="Q168" i="6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S161" i="6" s="1"/>
  <c r="T163" i="6"/>
  <c r="T161" i="6" s="1"/>
  <c r="Q162" i="6"/>
  <c r="Q160" i="6"/>
  <c r="Q159" i="6"/>
  <c r="R158" i="6"/>
  <c r="S158" i="6"/>
  <c r="T158" i="6"/>
  <c r="Q155" i="6"/>
  <c r="Q156" i="6"/>
  <c r="Q157" i="6"/>
  <c r="Q154" i="6"/>
  <c r="R153" i="6"/>
  <c r="R66" i="6" s="1"/>
  <c r="S153" i="6"/>
  <c r="T153" i="6"/>
  <c r="T66" i="6" s="1"/>
  <c r="Q150" i="6"/>
  <c r="Q149" i="6"/>
  <c r="Q148" i="6"/>
  <c r="R147" i="6"/>
  <c r="S147" i="6"/>
  <c r="T147" i="6"/>
  <c r="Q146" i="6"/>
  <c r="Q145" i="6"/>
  <c r="Q143" i="6"/>
  <c r="Q142" i="6"/>
  <c r="Q140" i="6"/>
  <c r="Q136" i="6" s="1"/>
  <c r="Q138" i="6"/>
  <c r="Q139" i="6"/>
  <c r="Q137" i="6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4" i="6"/>
  <c r="Q103" i="6"/>
  <c r="R103" i="6"/>
  <c r="S103" i="6"/>
  <c r="T103" i="6"/>
  <c r="Q102" i="6"/>
  <c r="Q100" i="6" s="1"/>
  <c r="Q99" i="6" s="1"/>
  <c r="Q98" i="6" s="1"/>
  <c r="Q101" i="6"/>
  <c r="R100" i="6"/>
  <c r="S100" i="6"/>
  <c r="T100" i="6"/>
  <c r="T99" i="6" s="1"/>
  <c r="T98" i="6" s="1"/>
  <c r="R99" i="6"/>
  <c r="R98" i="6" s="1"/>
  <c r="S99" i="6"/>
  <c r="S98" i="6" s="1"/>
  <c r="Q97" i="6"/>
  <c r="Q96" i="6"/>
  <c r="Q95" i="6"/>
  <c r="R94" i="6"/>
  <c r="S94" i="6"/>
  <c r="T94" i="6"/>
  <c r="Q93" i="6"/>
  <c r="Q91" i="6" s="1"/>
  <c r="Q92" i="6"/>
  <c r="R91" i="6"/>
  <c r="S91" i="6"/>
  <c r="S90" i="6" s="1"/>
  <c r="S89" i="6" s="1"/>
  <c r="T91" i="6"/>
  <c r="R90" i="6"/>
  <c r="R89" i="6" s="1"/>
  <c r="Q88" i="6"/>
  <c r="Q84" i="6"/>
  <c r="Q85" i="6"/>
  <c r="Q86" i="6"/>
  <c r="Q87" i="6"/>
  <c r="Q83" i="6"/>
  <c r="Q82" i="6" s="1"/>
  <c r="R82" i="6"/>
  <c r="S82" i="6"/>
  <c r="T82" i="6"/>
  <c r="T76" i="6" s="1"/>
  <c r="T75" i="6" s="1"/>
  <c r="Q79" i="6"/>
  <c r="Q80" i="6"/>
  <c r="Q81" i="6"/>
  <c r="Q78" i="6"/>
  <c r="R77" i="6"/>
  <c r="S77" i="6"/>
  <c r="T77" i="6"/>
  <c r="S76" i="6"/>
  <c r="S75" i="6" s="1"/>
  <c r="Q71" i="6"/>
  <c r="Q70" i="6"/>
  <c r="Q68" i="6"/>
  <c r="S66" i="6"/>
  <c r="Q60" i="6"/>
  <c r="Q61" i="6"/>
  <c r="Q59" i="6"/>
  <c r="Q58" i="6"/>
  <c r="R58" i="6"/>
  <c r="S58" i="6"/>
  <c r="T58" i="6"/>
  <c r="Q57" i="6"/>
  <c r="Q56" i="6"/>
  <c r="Q55" i="6" s="1"/>
  <c r="R55" i="6"/>
  <c r="S55" i="6"/>
  <c r="T55" i="6"/>
  <c r="Q53" i="6"/>
  <c r="Q51" i="6" s="1"/>
  <c r="Q52" i="6"/>
  <c r="R51" i="6"/>
  <c r="S51" i="6"/>
  <c r="T51" i="6"/>
  <c r="Q50" i="6"/>
  <c r="Q48" i="6"/>
  <c r="Q49" i="6"/>
  <c r="Q47" i="6"/>
  <c r="Q46" i="6"/>
  <c r="R46" i="6"/>
  <c r="S46" i="6"/>
  <c r="T46" i="6"/>
  <c r="Q45" i="6"/>
  <c r="Q43" i="6" s="1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O258" i="6"/>
  <c r="L257" i="6"/>
  <c r="L256" i="6"/>
  <c r="M255" i="6"/>
  <c r="N255" i="6"/>
  <c r="O255" i="6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/>
  <c r="L202" i="6"/>
  <c r="L201" i="6"/>
  <c r="M200" i="6"/>
  <c r="N200" i="6"/>
  <c r="O200" i="6"/>
  <c r="L199" i="6"/>
  <c r="L193" i="6"/>
  <c r="L194" i="6"/>
  <c r="L196" i="6"/>
  <c r="L197" i="6"/>
  <c r="L192" i="6"/>
  <c r="L190" i="6"/>
  <c r="L188" i="6" s="1"/>
  <c r="L189" i="6"/>
  <c r="M188" i="6"/>
  <c r="N188" i="6"/>
  <c r="O188" i="6"/>
  <c r="L186" i="6"/>
  <c r="L185" i="6"/>
  <c r="M184" i="6"/>
  <c r="N184" i="6"/>
  <c r="O184" i="6"/>
  <c r="L183" i="6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4" i="6" s="1"/>
  <c r="L175" i="6"/>
  <c r="M174" i="6"/>
  <c r="N174" i="6"/>
  <c r="O174" i="6"/>
  <c r="L171" i="6"/>
  <c r="L172" i="6"/>
  <c r="L173" i="6"/>
  <c r="L170" i="6"/>
  <c r="L169" i="6"/>
  <c r="M168" i="6"/>
  <c r="N168" i="6"/>
  <c r="O168" i="6"/>
  <c r="L167" i="6"/>
  <c r="M166" i="6"/>
  <c r="N166" i="6"/>
  <c r="O166" i="6"/>
  <c r="L165" i="6"/>
  <c r="L163" i="6" s="1"/>
  <c r="L164" i="6"/>
  <c r="M163" i="6"/>
  <c r="M161" i="6" s="1"/>
  <c r="N163" i="6"/>
  <c r="N161" i="6" s="1"/>
  <c r="O163" i="6"/>
  <c r="O161" i="6" s="1"/>
  <c r="L162" i="6"/>
  <c r="L160" i="6"/>
  <c r="L159" i="6"/>
  <c r="L158" i="6" s="1"/>
  <c r="M158" i="6"/>
  <c r="N158" i="6"/>
  <c r="O158" i="6"/>
  <c r="L155" i="6"/>
  <c r="L156" i="6"/>
  <c r="L157" i="6"/>
  <c r="L154" i="6"/>
  <c r="M153" i="6"/>
  <c r="N153" i="6"/>
  <c r="N66" i="6" s="1"/>
  <c r="O153" i="6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7" i="6"/>
  <c r="L95" i="6"/>
  <c r="M94" i="6"/>
  <c r="N94" i="6"/>
  <c r="O94" i="6"/>
  <c r="L93" i="6"/>
  <c r="L92" i="6"/>
  <c r="M91" i="6"/>
  <c r="N91" i="6"/>
  <c r="N90" i="6" s="1"/>
  <c r="N89" i="6" s="1"/>
  <c r="O91" i="6"/>
  <c r="L88" i="6"/>
  <c r="L84" i="6"/>
  <c r="L85" i="6"/>
  <c r="L86" i="6"/>
  <c r="L87" i="6"/>
  <c r="L83" i="6"/>
  <c r="M82" i="6"/>
  <c r="M76" i="6" s="1"/>
  <c r="M75" i="6" s="1"/>
  <c r="N82" i="6"/>
  <c r="O82" i="6"/>
  <c r="L79" i="6"/>
  <c r="L80" i="6"/>
  <c r="L81" i="6"/>
  <c r="L78" i="6"/>
  <c r="M77" i="6"/>
  <c r="N77" i="6"/>
  <c r="O77" i="6"/>
  <c r="L71" i="6"/>
  <c r="L70" i="6"/>
  <c r="L68" i="6"/>
  <c r="O66" i="6"/>
  <c r="M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V131" i="6" l="1"/>
  <c r="V158" i="6"/>
  <c r="V66" i="6"/>
  <c r="V174" i="6"/>
  <c r="L161" i="6"/>
  <c r="L168" i="6"/>
  <c r="V153" i="6"/>
  <c r="V77" i="6"/>
  <c r="V76" i="6" s="1"/>
  <c r="V75" i="6" s="1"/>
  <c r="V74" i="6" s="1"/>
  <c r="Q77" i="6"/>
  <c r="R76" i="6"/>
  <c r="R75" i="6" s="1"/>
  <c r="M90" i="6"/>
  <c r="M89" i="6" s="1"/>
  <c r="Q94" i="6"/>
  <c r="Y76" i="6"/>
  <c r="Y75" i="6" s="1"/>
  <c r="V82" i="6"/>
  <c r="Y90" i="6"/>
  <c r="Y89" i="6" s="1"/>
  <c r="Y74" i="6" s="1"/>
  <c r="Y65" i="6" s="1"/>
  <c r="V90" i="6"/>
  <c r="V89" i="6" s="1"/>
  <c r="Y99" i="6"/>
  <c r="Y98" i="6" s="1"/>
  <c r="L282" i="6"/>
  <c r="V255" i="6"/>
  <c r="V268" i="6"/>
  <c r="V254" i="6" s="1"/>
  <c r="V245" i="6" s="1"/>
  <c r="O254" i="6"/>
  <c r="O245" i="6" s="1"/>
  <c r="Q258" i="6"/>
  <c r="L255" i="6"/>
  <c r="V279" i="6"/>
  <c r="V278" i="6" s="1"/>
  <c r="W278" i="6"/>
  <c r="V285" i="6"/>
  <c r="Y278" i="6"/>
  <c r="V271" i="6"/>
  <c r="N254" i="6"/>
  <c r="N245" i="6" s="1"/>
  <c r="W254" i="6"/>
  <c r="W245" i="6" s="1"/>
  <c r="V230" i="6"/>
  <c r="Q222" i="6"/>
  <c r="V222" i="6"/>
  <c r="R217" i="6"/>
  <c r="X217" i="6"/>
  <c r="N217" i="6"/>
  <c r="L218" i="6"/>
  <c r="V218" i="6"/>
  <c r="Q204" i="6"/>
  <c r="Q203" i="6" s="1"/>
  <c r="V200" i="6"/>
  <c r="Q188" i="6"/>
  <c r="L181" i="6"/>
  <c r="Q158" i="6"/>
  <c r="V163" i="6"/>
  <c r="V161" i="6" s="1"/>
  <c r="Q163" i="6"/>
  <c r="Q161" i="6" s="1"/>
  <c r="Q153" i="6"/>
  <c r="V136" i="6"/>
  <c r="V134" i="6" s="1"/>
  <c r="X126" i="6"/>
  <c r="W126" i="6"/>
  <c r="V127" i="6"/>
  <c r="X111" i="6"/>
  <c r="W111" i="6"/>
  <c r="Q106" i="6"/>
  <c r="L94" i="6"/>
  <c r="T90" i="6"/>
  <c r="T89" i="6" s="1"/>
  <c r="T74" i="6" s="1"/>
  <c r="T65" i="6" s="1"/>
  <c r="Q90" i="6"/>
  <c r="Q89" i="6" s="1"/>
  <c r="V32" i="6"/>
  <c r="V282" i="6"/>
  <c r="V246" i="6"/>
  <c r="V258" i="6"/>
  <c r="Y254" i="6"/>
  <c r="Y245" i="6" s="1"/>
  <c r="Y217" i="6"/>
  <c r="W217" i="6"/>
  <c r="V198" i="6"/>
  <c r="Y198" i="6"/>
  <c r="V166" i="6"/>
  <c r="V147" i="6"/>
  <c r="Y126" i="6"/>
  <c r="Y111" i="6"/>
  <c r="V112" i="6"/>
  <c r="V111" i="6" s="1"/>
  <c r="V99" i="6"/>
  <c r="V98" i="6" s="1"/>
  <c r="X74" i="6"/>
  <c r="X65" i="6" s="1"/>
  <c r="W74" i="6"/>
  <c r="W65" i="6" s="1"/>
  <c r="V58" i="6"/>
  <c r="W42" i="6"/>
  <c r="Y42" i="6"/>
  <c r="V46" i="6"/>
  <c r="V42" i="6"/>
  <c r="V29" i="6"/>
  <c r="T254" i="6"/>
  <c r="T245" i="6" s="1"/>
  <c r="Q255" i="6"/>
  <c r="Q217" i="6"/>
  <c r="T217" i="6"/>
  <c r="Q211" i="6"/>
  <c r="Q200" i="6"/>
  <c r="Q198" i="6" s="1"/>
  <c r="Q184" i="6"/>
  <c r="Q166" i="6"/>
  <c r="Q66" i="6"/>
  <c r="Q147" i="6"/>
  <c r="S74" i="6"/>
  <c r="S65" i="6" s="1"/>
  <c r="R74" i="6"/>
  <c r="R65" i="6" s="1"/>
  <c r="Q76" i="6"/>
  <c r="Q75" i="6" s="1"/>
  <c r="Q42" i="6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74" i="6" s="1"/>
  <c r="N65" i="6" s="1"/>
  <c r="N99" i="6"/>
  <c r="N98" i="6" s="1"/>
  <c r="O198" i="6"/>
  <c r="O217" i="6"/>
  <c r="M217" i="6"/>
  <c r="L204" i="6"/>
  <c r="L203" i="6" s="1"/>
  <c r="L166" i="6"/>
  <c r="L32" i="6"/>
  <c r="L43" i="6"/>
  <c r="L91" i="6"/>
  <c r="L90" i="6" s="1"/>
  <c r="L89" i="6" s="1"/>
  <c r="L51" i="6"/>
  <c r="L58" i="6"/>
  <c r="O90" i="6"/>
  <c r="O89" i="6" s="1"/>
  <c r="L77" i="6"/>
  <c r="L76" i="6" s="1"/>
  <c r="L75" i="6" s="1"/>
  <c r="L103" i="6"/>
  <c r="L99" i="6" s="1"/>
  <c r="L98" i="6" s="1"/>
  <c r="L29" i="6"/>
  <c r="O76" i="6"/>
  <c r="O75" i="6" s="1"/>
  <c r="O74" i="6" s="1"/>
  <c r="O65" i="6" s="1"/>
  <c r="M99" i="6"/>
  <c r="M98" i="6" s="1"/>
  <c r="M74" i="6" s="1"/>
  <c r="M65" i="6" s="1"/>
  <c r="L136" i="6"/>
  <c r="V217" i="6" l="1"/>
  <c r="V126" i="6"/>
  <c r="Q74" i="6"/>
  <c r="Q254" i="6"/>
  <c r="Q245" i="6" s="1"/>
  <c r="L217" i="6"/>
  <c r="L198" i="6"/>
  <c r="V65" i="6"/>
  <c r="Q65" i="6"/>
  <c r="L74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I204" i="6"/>
  <c r="I203" i="6" s="1"/>
  <c r="J204" i="6"/>
  <c r="J203" i="6" s="1"/>
  <c r="H203" i="6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G177" i="6" s="1"/>
  <c r="H178" i="6"/>
  <c r="I178" i="6"/>
  <c r="J178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G168" i="6" l="1"/>
  <c r="G166" i="6" s="1"/>
  <c r="I217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5" i="6"/>
  <c r="E28" i="6"/>
  <c r="E34" i="6"/>
  <c r="E35" i="6"/>
  <c r="E39" i="6"/>
  <c r="E48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1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6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O111" i="6" s="1"/>
  <c r="P112" i="6"/>
  <c r="Q112" i="6"/>
  <c r="R112" i="6"/>
  <c r="S112" i="6"/>
  <c r="T112" i="6"/>
  <c r="U112" i="6"/>
  <c r="D115" i="6"/>
  <c r="D114" i="6"/>
  <c r="Q246" i="6" l="1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<sst xmlns="http://schemas.openxmlformats.org/spreadsheetml/2006/main" count="965" uniqueCount="481">
  <si>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</si>
  <si>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</si>
  <si>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</si>
  <si>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</si>
  <si>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</si>
  <si>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</si>
  <si>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</si>
  <si>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</si>
  <si>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</si>
  <si>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</si>
  <si>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</si>
  <si>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</si>
  <si>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</si>
  <si>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</si>
  <si>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</si>
  <si>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</si>
  <si>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</si>
  <si>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</si>
  <si>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</si>
  <si>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</si>
  <si>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</si>
  <si>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</si>
  <si>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</si>
  <si>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</si>
  <si>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</si>
  <si>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</si>
  <si>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</si>
  <si>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</si>
  <si>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</si>
  <si>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</si>
  <si>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</si>
  <si>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</si>
  <si>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</si>
  <si>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</si>
  <si>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</si>
  <si>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</si>
  <si>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</si>
  <si>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</si>
  <si>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</si>
  <si>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</si>
  <si>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</si>
  <si>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</si>
  <si>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</si>
  <si>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</si>
  <si>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</si>
  <si>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</si>
  <si>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</si>
  <si>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</si>
  <si>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</si>
  <si>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</si>
  <si>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</si>
  <si>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</si>
  <si>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</si>
  <si>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</si>
  <si>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</si>
  <si>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</si>
  <si>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</si>
  <si>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</si>
  <si>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</si>
  <si>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</si>
  <si>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</si>
  <si>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</si>
  <si>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</si>
  <si>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</si>
  <si>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</si>
  <si>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</si>
  <si>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 xml:space="preserve"> - สำนักงานเลขานุการ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</si>
  <si>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</si>
  <si>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</si>
  <si>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</si>
  <si>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</si>
  <si>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</si>
  <si>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</si>
  <si>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</si>
  <si>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</si>
  <si>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</si>
  <si>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</si>
  <si>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</si>
  <si>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</si>
  <si>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</si>
  <si>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</si>
  <si>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</si>
  <si>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</si>
  <si>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</si>
  <si>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</si>
  <si>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</si>
  <si>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</si>
  <si>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</si>
  <si>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</si>
  <si>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</si>
  <si>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</si>
  <si>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</si>
  <si>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</si>
  <si>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</si>
  <si>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</si>
  <si>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</si>
  <si>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</si>
  <si>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</si>
  <si>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</si>
  <si>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</si>
  <si>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</si>
  <si>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</si>
  <si>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</si>
  <si>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</si>
  <si>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</si>
  <si>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</si>
  <si>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</si>
  <si>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</si>
  <si>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</si>
  <si>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</si>
  <si>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</si>
  <si>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</si>
  <si>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</si>
  <si>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</si>
  <si>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</si>
  <si>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</si>
  <si>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</si>
  <si>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</si>
  <si>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</si>
  <si>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</si>
  <si>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</si>
  <si>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</si>
  <si>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</si>
  <si>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</si>
  <si>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</si>
  <si>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</si>
  <si>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</si>
  <si>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</si>
  <si>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</si>
  <si>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</si>
  <si>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</si>
  <si>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</si>
  <si>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</si>
  <si>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</si>
  <si>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</si>
  <si>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</si>
  <si>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</si>
  <si>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</si>
  <si>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</si>
  <si>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</si>
  <si>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</si>
  <si>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</si>
  <si>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</si>
  <si>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</si>
  <si>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</si>
  <si>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</si>
  <si>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</si>
  <si>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</si>
  <si>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</si>
  <si>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</si>
  <si>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</si>
  <si>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</si>
  <si>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</si>
  <si>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</si>
  <si>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</si>
  <si>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</si>
  <si>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</si>
  <si>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</si>
  <si>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</si>
  <si>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</si>
  <si>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</si>
  <si>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</si>
  <si>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</si>
  <si>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</si>
  <si>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</si>
  <si>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</si>
  <si>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</si>
  <si>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</si>
  <si>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</si>
  <si>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</si>
  <si>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</si>
  <si>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</si>
  <si>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</si>
  <si>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</si>
  <si>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</si>
  <si>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</si>
  <si>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</si>
  <si>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</si>
  <si>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</si>
  <si>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</si>
  <si>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</si>
  <si>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</si>
  <si>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</si>
  <si>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</si>
  <si>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</si>
  <si>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</si>
  <si>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</si>
  <si>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</si>
  <si>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</si>
  <si>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</si>
  <si>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</si>
  <si>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</si>
  <si>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</si>
  <si>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</si>
  <si>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</si>
  <si>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</si>
  <si>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</si>
  <si>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</si>
  <si>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</si>
  <si>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</si>
  <si>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</si>
  <si>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</si>
  <si>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</si>
  <si>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</si>
  <si>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</si>
  <si>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</si>
  <si>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</si>
  <si>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</si>
  <si>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</si>
  <si>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</si>
  <si>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</si>
  <si>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</si>
  <si>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</si>
  <si>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</si>
  <si>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</si>
  <si>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</si>
  <si>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</si>
  <si>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</si>
  <si>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</si>
  <si>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</si>
  <si>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</si>
  <si>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</si>
  <si>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</si>
  <si>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</si>
  <si>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</si>
  <si>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</si>
  <si>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 xml:space="preserve"> สบ.</t>
  </si>
  <si>
    <t>ผลผลิตที่ 1 การพัฒนาห้องสมุดดิจิทัล</t>
  </si>
  <si>
    <t xml:space="preserve"> - ศูนย์เทคโนฯ</t>
  </si>
  <si>
    <t xml:space="preserve">ตัวชี้วัด  : เชิงปริมาณ </t>
  </si>
  <si>
    <t xml:space="preserve"> - ฝ่ายบริการสื่อฯ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</si>
  <si>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</si>
  <si>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</si>
  <si>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 - ฝ่ายเทคนิค
 -  ฝ่ายบริการสนเทศ
 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</si>
  <si>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</si>
  <si>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</si>
  <si>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</si>
  <si>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</si>
  <si>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</si>
  <si>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</si>
  <si>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</si>
  <si>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</si>
  <si>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</si>
  <si>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</si>
  <si>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</si>
  <si>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</si>
  <si>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</si>
  <si>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</si>
  <si>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</si>
  <si>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</si>
  <si>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</si>
  <si>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</si>
  <si>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</si>
  <si>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</si>
  <si>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</si>
  <si>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</si>
  <si>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</si>
  <si>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</si>
  <si>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</si>
  <si>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</si>
  <si>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</si>
  <si>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</si>
  <si>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</si>
  <si>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</si>
  <si>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</si>
  <si>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</si>
  <si>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</si>
  <si>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</si>
  <si>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</si>
  <si>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</si>
  <si>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</si>
  <si>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</si>
  <si>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</si>
  <si>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</si>
  <si>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</si>
  <si>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</si>
  <si>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</si>
  <si>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</si>
  <si>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</si>
  <si>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</si>
  <si>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</si>
  <si>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</si>
  <si>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</si>
  <si>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</si>
  <si>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</si>
  <si>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</si>
  <si>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</si>
  <si>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</si>
  <si>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</si>
  <si>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</si>
  <si>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</si>
  <si>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</si>
  <si>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</si>
  <si>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</si>
  <si>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</si>
  <si>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</si>
  <si>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</si>
  <si>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</si>
  <si>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</si>
  <si>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</si>
  <si>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</si>
  <si>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</si>
  <si>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</si>
  <si>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</si>
  <si>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</si>
  <si>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</si>
  <si>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</si>
  <si>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</si>
  <si>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</si>
  <si>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</si>
  <si>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</si>
  <si>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</si>
  <si>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</si>
  <si>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</si>
  <si>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</si>
  <si>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</si>
  <si>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</si>
  <si>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</si>
  <si>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</si>
  <si>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</si>
  <si>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</si>
  <si>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</si>
  <si>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</si>
  <si>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</si>
  <si>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</si>
  <si>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</si>
  <si>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</si>
  <si>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</si>
  <si>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</si>
  <si>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</si>
  <si>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</si>
  <si>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</si>
  <si>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</si>
  <si>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</si>
  <si>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</si>
  <si>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</si>
  <si>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</si>
  <si>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</si>
  <si>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</si>
  <si>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</si>
  <si>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</si>
  <si>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</si>
  <si>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</si>
  <si>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</si>
  <si>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</si>
  <si>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</si>
  <si>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</si>
  <si>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</si>
  <si>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</si>
  <si>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</si>
  <si>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</si>
  <si>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</si>
  <si>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</si>
  <si>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</si>
  <si>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</si>
  <si>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</si>
  <si>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</si>
  <si>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</si>
  <si>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</si>
  <si>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</si>
  <si>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</si>
  <si>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</si>
  <si>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</si>
  <si>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</si>
  <si>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</si>
  <si>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</si>
  <si>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</si>
  <si>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</si>
  <si>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</si>
  <si>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</si>
  <si>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</si>
  <si>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</si>
  <si>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</si>
  <si>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</si>
  <si>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</si>
  <si>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</si>
  <si>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</si>
  <si>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</si>
  <si>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</si>
  <si>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</si>
  <si>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</si>
  <si>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</si>
  <si>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</si>
  <si>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</si>
  <si>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</si>
  <si>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</si>
  <si>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</si>
  <si>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</si>
  <si>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</si>
  <si>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</si>
  <si>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</si>
  <si>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</si>
  <si>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</si>
  <si>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</si>
  <si>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</si>
  <si>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</si>
  <si>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</si>
  <si>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</si>
  <si>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</si>
  <si>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</si>
  <si>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</si>
  <si>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</si>
  <si>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</si>
  <si>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</si>
  <si>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</si>
  <si>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</si>
  <si>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</si>
  <si>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</si>
  <si>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</si>
  <si>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</si>
  <si>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</si>
  <si>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</si>
  <si>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</si>
  <si>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</si>
  <si>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</si>
  <si>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</si>
  <si>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</si>
  <si>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</si>
  <si>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</si>
  <si>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</si>
  <si>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</si>
  <si>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</si>
  <si>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</si>
  <si>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</si>
  <si>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</si>
  <si>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</si>
  <si>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</si>
  <si>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</si>
  <si>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</si>
  <si>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</si>
  <si>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</si>
  <si>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</si>
  <si>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</si>
  <si>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</si>
  <si>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</si>
  <si>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</si>
  <si>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</si>
  <si>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</si>
  <si>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</si>
  <si>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</si>
  <si>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</si>
  <si>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</si>
  <si>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</si>
  <si>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</si>
  <si>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</si>
  <si>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</si>
  <si>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</si>
  <si>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</si>
  <si>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</si>
  <si>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</si>
  <si>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</si>
  <si>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</si>
  <si>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</si>
  <si>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</si>
  <si>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</si>
  <si>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</si>
  <si>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</si>
  <si>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</si>
  <si>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</si>
  <si>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</si>
  <si>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ศูนย๋, น.สื่อสิ่งพิมพ์, ฝ.สนเทศ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</si>
  <si>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</si>
  <si>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</si>
  <si>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</si>
  <si>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ฝ.บริการสื่อฯ, ศูนย์เทคโนฯ</t>
  </si>
  <si>
    <t>ศูนย์เทคโนฯ, ฝ่ายสนเทศ</t>
  </si>
  <si>
    <t>ฝ่ายบริการสือฯ, ศูนย์เทคโนฯ</t>
  </si>
  <si>
    <t>ฝ.บริการสนเทศฯ, ศูนย์เทคโนฯ</t>
  </si>
  <si>
    <t xml:space="preserve">สล.,  น.สื่อสิ่งพิมพ์, ต่อเนื่องฯ, ศูนย์เทคโนฯ, 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</si>
  <si>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</si>
  <si>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</si>
  <si>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</si>
  <si>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บริการสื่อสิ่งพิมพ์ต่อเนื่อง, ฝ่ายสนเทศ</t>
  </si>
  <si>
    <t>น.วิเคราะห์</t>
  </si>
  <si>
    <t xml:space="preserve"> น.วิเคราะห์</t>
  </si>
  <si>
    <t>น.จัดหา</t>
  </si>
  <si>
    <t>น.จัดหาฯ</t>
  </si>
  <si>
    <t>น. วิเคราะห์ฯ</t>
  </si>
  <si>
    <t>หน่วยวิเคราะห์ทรัพยากร</t>
  </si>
  <si>
    <t>น.วิเคราะห์ฯ</t>
  </si>
  <si>
    <t>น วิเคราะห์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</si>
</sst>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7" formatCode="_-* #,##0.00_-;\-* #,##0.00_-;_-* &quot;-&quot;??_-;_-@_-"/>
    <numFmt numFmtId="188" formatCode="_-* #,##0_-;\-* #,##0_-;_-* &quot;-&quot;??_-;_-@_-"/>
    <numFmt numFmtId="189" formatCode="0_ ;\-0\ "/>
    <numFmt numFmtId="190" formatCode="#,##0;[Red]#,##0"/>
    <numFmt numFmtId="191" formatCode="0;[Red]0"/>
    <numFmt numFmtId="192" formatCode="0.00_ ;\-0.00\ "/>
    <numFmt numFmtId="193" formatCode="#,##0_ ;\-#,##0\ "/>
  </numFmts>
  <fonts count="8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Tahoma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187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87" fontId="12" fillId="0" borderId="0" applyFont="0" applyFill="0" applyBorder="0" applyAlignment="0" applyProtection="0"/>
  </cellStyleXfs>
  <cellXfs count="678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5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8" xfId="12" applyNumberFormat="1" applyFont="1" applyFill="1" applyBorder="1" applyAlignment="1" applyProtection="1">
      <alignment vertical="top" wrapText="1"/>
      <protection locked="0"/>
    </xf>
    <xf numFmtId="0" fontId="17" fillId="2" borderId="39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89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17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Fill="1" applyBorder="1" applyAlignment="1">
      <alignment vertical="top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24" fillId="0" borderId="9" xfId="12" applyNumberFormat="1" applyFont="1" applyFill="1" applyBorder="1" applyAlignment="1">
      <alignment vertical="top"/>
    </xf>
    <xf numFmtId="190" fontId="24" fillId="0" borderId="8" xfId="12" applyNumberFormat="1" applyFont="1" applyFill="1" applyBorder="1" applyAlignment="1">
      <alignment vertical="top"/>
    </xf>
    <xf numFmtId="0" fontId="8" fillId="0" borderId="17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23" fillId="0" borderId="13" xfId="21" applyNumberFormat="1" applyFont="1" applyFill="1" applyBorder="1" applyAlignment="1" applyProtection="1">
      <alignment vertical="top" wrapText="1"/>
      <protection locked="0"/>
    </xf>
    <xf numFmtId="191" fontId="23" fillId="0" borderId="13" xfId="0" applyNumberFormat="1" applyFont="1" applyFill="1" applyBorder="1" applyAlignment="1" applyProtection="1">
      <alignment vertical="top" wrapText="1"/>
      <protection locked="0"/>
    </xf>
    <xf numFmtId="191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23" fillId="0" borderId="9" xfId="12" applyNumberFormat="1" applyFont="1" applyFill="1" applyBorder="1" applyAlignment="1">
      <alignment vertical="top"/>
    </xf>
    <xf numFmtId="191" fontId="23" fillId="0" borderId="30" xfId="12" applyNumberFormat="1" applyFont="1" applyFill="1" applyBorder="1" applyAlignment="1">
      <alignment vertical="top"/>
    </xf>
    <xf numFmtId="191" fontId="23" fillId="0" borderId="13" xfId="12" applyNumberFormat="1" applyFont="1" applyFill="1" applyBorder="1" applyAlignment="1">
      <alignment vertical="top"/>
    </xf>
    <xf numFmtId="191" fontId="8" fillId="0" borderId="17" xfId="12" applyNumberFormat="1" applyFont="1" applyBorder="1" applyAlignment="1">
      <alignment vertical="top"/>
    </xf>
    <xf numFmtId="191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41" xfId="0" applyNumberFormat="1" applyFont="1" applyFill="1" applyBorder="1" applyAlignment="1" applyProtection="1">
      <alignment horizontal="center" vertical="top" wrapText="1"/>
      <protection locked="0"/>
    </xf>
    <xf numFmtId="191" fontId="19" fillId="0" borderId="9" xfId="12" applyNumberFormat="1" applyFont="1" applyFill="1" applyBorder="1" applyAlignment="1">
      <alignment vertical="top"/>
    </xf>
    <xf numFmtId="191" fontId="19" fillId="0" borderId="30" xfId="12" applyNumberFormat="1" applyFont="1" applyFill="1" applyBorder="1" applyAlignment="1">
      <alignment vertical="top"/>
    </xf>
    <xf numFmtId="191" fontId="19" fillId="0" borderId="13" xfId="12" applyNumberFormat="1" applyFont="1" applyFill="1" applyBorder="1" applyAlignment="1">
      <alignment vertical="top"/>
    </xf>
    <xf numFmtId="190" fontId="23" fillId="0" borderId="13" xfId="21" applyNumberFormat="1" applyFont="1" applyFill="1" applyBorder="1" applyAlignment="1" applyProtection="1">
      <alignment vertical="top" wrapText="1"/>
      <protection locked="0"/>
    </xf>
    <xf numFmtId="190" fontId="23" fillId="0" borderId="13" xfId="0" applyNumberFormat="1" applyFont="1" applyFill="1" applyBorder="1" applyAlignment="1" applyProtection="1">
      <alignment vertical="top" wrapText="1"/>
      <protection locked="0"/>
    </xf>
    <xf numFmtId="19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9" xfId="12" applyNumberFormat="1" applyFont="1" applyFill="1" applyBorder="1" applyAlignment="1">
      <alignment vertical="top"/>
    </xf>
    <xf numFmtId="190" fontId="23" fillId="0" borderId="30" xfId="12" applyNumberFormat="1" applyFont="1" applyFill="1" applyBorder="1" applyAlignment="1">
      <alignment vertical="top"/>
    </xf>
    <xf numFmtId="190" fontId="23" fillId="0" borderId="13" xfId="12" applyNumberFormat="1" applyFont="1" applyFill="1" applyBorder="1" applyAlignment="1">
      <alignment vertical="top"/>
    </xf>
    <xf numFmtId="190" fontId="8" fillId="0" borderId="17" xfId="12" applyNumberFormat="1" applyFont="1" applyBorder="1" applyAlignment="1">
      <alignment vertical="top"/>
    </xf>
    <xf numFmtId="190" fontId="8" fillId="0" borderId="0" xfId="12" applyNumberFormat="1" applyFont="1" applyBorder="1" applyAlignment="1">
      <alignment vertical="top"/>
    </xf>
    <xf numFmtId="191" fontId="25" fillId="0" borderId="13" xfId="21" applyNumberFormat="1" applyFont="1" applyFill="1" applyBorder="1" applyAlignment="1" applyProtection="1">
      <alignment vertical="top" wrapText="1"/>
      <protection locked="0"/>
    </xf>
    <xf numFmtId="191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89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89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7" xfId="12" applyFont="1" applyFill="1" applyBorder="1" applyAlignment="1">
      <alignment vertical="top" wrapText="1"/>
    </xf>
    <xf numFmtId="0" fontId="30" fillId="0" borderId="17" xfId="12" applyFont="1" applyFill="1" applyBorder="1" applyAlignment="1">
      <alignment vertical="top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0" fillId="0" borderId="34" xfId="12" applyFont="1" applyFill="1" applyBorder="1" applyAlignment="1">
      <alignment vertical="top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92" fontId="29" fillId="0" borderId="13" xfId="8" applyNumberFormat="1" applyFont="1" applyBorder="1" applyAlignment="1" applyProtection="1">
      <alignment horizontal="right" vertical="top"/>
      <protection locked="0"/>
    </xf>
    <xf numFmtId="189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89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vertical="top" wrapText="1"/>
      <protection locked="0"/>
    </xf>
    <xf numFmtId="0" fontId="33" fillId="0" borderId="34" xfId="14" applyNumberFormat="1" applyFont="1" applyFill="1" applyBorder="1" applyAlignment="1" applyProtection="1">
      <alignment horizontal="center" vertical="top" wrapText="1"/>
      <protection locked="0"/>
    </xf>
    <xf numFmtId="189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188" fontId="31" fillId="0" borderId="9" xfId="12" applyNumberFormat="1" applyFont="1" applyFill="1" applyBorder="1" applyAlignment="1">
      <alignment vertical="top"/>
    </xf>
    <xf numFmtId="0" fontId="30" fillId="0" borderId="17" xfId="12" applyFont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90" fontId="29" fillId="0" borderId="9" xfId="12" applyNumberFormat="1" applyFont="1" applyFill="1" applyBorder="1" applyAlignment="1">
      <alignment vertical="top"/>
    </xf>
    <xf numFmtId="190" fontId="29" fillId="0" borderId="8" xfId="12" applyNumberFormat="1" applyFont="1" applyFill="1" applyBorder="1" applyAlignment="1">
      <alignment vertical="top"/>
    </xf>
    <xf numFmtId="191" fontId="38" fillId="0" borderId="30" xfId="0" applyNumberFormat="1" applyFont="1" applyFill="1" applyBorder="1" applyAlignment="1" applyProtection="1">
      <alignment vertical="top" wrapText="1"/>
      <protection locked="0"/>
    </xf>
    <xf numFmtId="191" fontId="36" fillId="0" borderId="44" xfId="0" applyNumberFormat="1" applyFont="1" applyFill="1" applyBorder="1" applyAlignment="1" applyProtection="1">
      <alignment vertical="top" wrapText="1"/>
      <protection locked="0"/>
    </xf>
    <xf numFmtId="191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88" fontId="36" fillId="0" borderId="9" xfId="23" applyNumberFormat="1" applyFont="1" applyFill="1" applyBorder="1" applyAlignment="1">
      <alignment vertical="top"/>
    </xf>
    <xf numFmtId="188" fontId="36" fillId="0" borderId="30" xfId="23" applyNumberFormat="1" applyFont="1" applyFill="1" applyBorder="1" applyAlignment="1">
      <alignment vertical="top"/>
    </xf>
    <xf numFmtId="188" fontId="36" fillId="0" borderId="13" xfId="23" applyNumberFormat="1" applyFont="1" applyFill="1" applyBorder="1" applyAlignment="1">
      <alignment vertical="top"/>
    </xf>
    <xf numFmtId="190" fontId="40" fillId="0" borderId="9" xfId="12" applyNumberFormat="1" applyFont="1" applyFill="1" applyBorder="1" applyAlignment="1">
      <alignment vertical="top"/>
    </xf>
    <xf numFmtId="0" fontId="33" fillId="0" borderId="17" xfId="12" applyFont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90" fontId="29" fillId="0" borderId="9" xfId="23" applyNumberFormat="1" applyFont="1" applyFill="1" applyBorder="1" applyAlignment="1">
      <alignment vertical="top"/>
    </xf>
    <xf numFmtId="191" fontId="29" fillId="0" borderId="9" xfId="12" applyNumberFormat="1" applyFont="1" applyFill="1" applyBorder="1" applyAlignment="1">
      <alignment vertical="top"/>
    </xf>
    <xf numFmtId="191" fontId="29" fillId="0" borderId="30" xfId="12" applyNumberFormat="1" applyFont="1" applyFill="1" applyBorder="1" applyAlignment="1">
      <alignment vertical="top"/>
    </xf>
    <xf numFmtId="191" fontId="29" fillId="0" borderId="13" xfId="12" applyNumberFormat="1" applyFont="1" applyFill="1" applyBorder="1" applyAlignment="1">
      <alignment vertical="top"/>
    </xf>
    <xf numFmtId="188" fontId="33" fillId="0" borderId="30" xfId="23" applyNumberFormat="1" applyFont="1" applyFill="1" applyBorder="1" applyAlignment="1" applyProtection="1">
      <alignment vertical="top" wrapText="1"/>
      <protection locked="0"/>
    </xf>
    <xf numFmtId="190" fontId="29" fillId="0" borderId="30" xfId="23" applyNumberFormat="1" applyFont="1" applyFill="1" applyBorder="1" applyAlignment="1">
      <alignment vertical="top"/>
    </xf>
    <xf numFmtId="190" fontId="29" fillId="0" borderId="13" xfId="23" applyNumberFormat="1" applyFont="1" applyFill="1" applyBorder="1" applyAlignment="1">
      <alignment vertical="top"/>
    </xf>
    <xf numFmtId="0" fontId="36" fillId="0" borderId="45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8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191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4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4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29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4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0" fontId="30" fillId="4" borderId="17" xfId="12" applyFont="1" applyFill="1" applyBorder="1" applyAlignment="1">
      <alignment vertical="top"/>
    </xf>
    <xf numFmtId="190" fontId="36" fillId="0" borderId="9" xfId="12" applyNumberFormat="1" applyFont="1" applyFill="1" applyBorder="1" applyAlignment="1">
      <alignment vertical="top"/>
    </xf>
    <xf numFmtId="190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4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50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0" fillId="4" borderId="34" xfId="12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8" xfId="0" applyNumberFormat="1" applyFont="1" applyFill="1" applyBorder="1" applyAlignment="1" applyProtection="1">
      <alignment vertical="top" wrapText="1"/>
      <protection locked="0"/>
    </xf>
    <xf numFmtId="0" fontId="36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8" xfId="0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5" xfId="0" applyNumberFormat="1" applyFont="1" applyFill="1" applyBorder="1" applyAlignment="1" applyProtection="1">
      <alignment vertical="top" wrapText="1"/>
      <protection locked="0"/>
    </xf>
    <xf numFmtId="191" fontId="33" fillId="0" borderId="30" xfId="0" applyNumberFormat="1" applyFont="1" applyFill="1" applyBorder="1" applyAlignment="1" applyProtection="1">
      <alignment vertical="top" wrapText="1"/>
      <protection locked="0"/>
    </xf>
    <xf numFmtId="191" fontId="33" fillId="4" borderId="44" xfId="0" applyNumberFormat="1" applyFont="1" applyFill="1" applyBorder="1" applyAlignment="1" applyProtection="1">
      <alignment vertical="top" wrapText="1"/>
      <protection locked="0"/>
    </xf>
    <xf numFmtId="191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9" xfId="12" applyNumberFormat="1" applyFont="1" applyFill="1" applyBorder="1" applyAlignment="1">
      <alignment vertical="top"/>
    </xf>
    <xf numFmtId="191" fontId="27" fillId="0" borderId="30" xfId="12" applyNumberFormat="1" applyFont="1" applyFill="1" applyBorder="1" applyAlignment="1">
      <alignment vertical="top"/>
    </xf>
    <xf numFmtId="191" fontId="27" fillId="0" borderId="13" xfId="12" applyNumberFormat="1" applyFont="1" applyFill="1" applyBorder="1" applyAlignment="1">
      <alignment vertical="top"/>
    </xf>
    <xf numFmtId="191" fontId="30" fillId="0" borderId="17" xfId="12" applyNumberFormat="1" applyFont="1" applyBorder="1" applyAlignment="1">
      <alignment vertical="top"/>
    </xf>
    <xf numFmtId="193" fontId="29" fillId="0" borderId="9" xfId="23" applyNumberFormat="1" applyFont="1" applyFill="1" applyBorder="1" applyAlignment="1">
      <alignment vertical="top"/>
    </xf>
    <xf numFmtId="193" fontId="29" fillId="0" borderId="30" xfId="23" applyNumberFormat="1" applyFont="1" applyFill="1" applyBorder="1" applyAlignment="1">
      <alignment vertical="top"/>
    </xf>
    <xf numFmtId="193" fontId="29" fillId="0" borderId="13" xfId="23" applyNumberFormat="1" applyFont="1" applyFill="1" applyBorder="1" applyAlignment="1">
      <alignment vertical="top"/>
    </xf>
    <xf numFmtId="0" fontId="33" fillId="0" borderId="44" xfId="0" quotePrefix="1" applyNumberFormat="1" applyFont="1" applyFill="1" applyBorder="1" applyAlignment="1" applyProtection="1">
      <alignment vertical="top" wrapText="1"/>
      <protection locked="0"/>
    </xf>
    <xf numFmtId="0" fontId="29" fillId="0" borderId="44" xfId="0" quotePrefix="1" applyNumberFormat="1" applyFont="1" applyFill="1" applyBorder="1" applyAlignment="1" applyProtection="1">
      <alignment vertical="top" wrapText="1"/>
      <protection locked="0"/>
    </xf>
    <xf numFmtId="0" fontId="33" fillId="0" borderId="51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4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91" fontId="29" fillId="3" borderId="30" xfId="12" applyNumberFormat="1" applyFont="1" applyFill="1" applyBorder="1" applyAlignment="1">
      <alignment vertical="top"/>
    </xf>
    <xf numFmtId="0" fontId="30" fillId="3" borderId="17" xfId="12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4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5" xfId="0" applyNumberFormat="1" applyFont="1" applyFill="1" applyBorder="1" applyAlignment="1" applyProtection="1">
      <alignment vertical="top" wrapText="1"/>
      <protection locked="0"/>
    </xf>
    <xf numFmtId="0" fontId="33" fillId="4" borderId="46" xfId="0" applyNumberFormat="1" applyFont="1" applyFill="1" applyBorder="1" applyAlignment="1" applyProtection="1">
      <alignment vertical="top" wrapText="1"/>
      <protection locked="0"/>
    </xf>
    <xf numFmtId="0" fontId="33" fillId="4" borderId="47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3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30" fillId="0" borderId="32" xfId="12" applyFont="1" applyBorder="1" applyAlignment="1">
      <alignment vertical="top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89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4" xfId="0" applyNumberFormat="1" applyFont="1" applyFill="1" applyBorder="1" applyAlignment="1" applyProtection="1">
      <alignment horizontal="center" vertical="top" wrapText="1"/>
      <protection locked="0"/>
    </xf>
    <xf numFmtId="189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4" xfId="0" applyNumberFormat="1" applyFont="1" applyFill="1" applyBorder="1" applyAlignment="1" applyProtection="1">
      <alignment horizontal="center" vertical="top" wrapText="1"/>
      <protection locked="0"/>
    </xf>
    <xf numFmtId="192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89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8" fillId="3" borderId="17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12" applyFont="1" applyFill="1" applyBorder="1" applyAlignment="1">
      <alignment vertical="top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 wrapText="1"/>
    </xf>
    <xf numFmtId="191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8" fillId="3" borderId="12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8" fillId="0" borderId="34" xfId="12" applyFont="1" applyFill="1" applyBorder="1" applyAlignment="1">
      <alignment horizontal="lef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90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4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90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8" fillId="0" borderId="12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4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90" fontId="58" fillId="0" borderId="8" xfId="23" applyNumberFormat="1" applyFont="1" applyFill="1" applyBorder="1" applyAlignment="1">
      <alignment vertical="top"/>
    </xf>
    <xf numFmtId="190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4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37" fillId="0" borderId="17" xfId="12" applyFont="1" applyBorder="1" applyAlignment="1">
      <alignment vertical="top"/>
    </xf>
    <xf numFmtId="0" fontId="62" fillId="0" borderId="0" xfId="12" applyFont="1" applyBorder="1"/>
    <xf numFmtId="49" fontId="57" fillId="4" borderId="44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57" fillId="4" borderId="17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8" xfId="0" applyNumberFormat="1" applyFont="1" applyFill="1" applyBorder="1" applyAlignment="1" applyProtection="1">
      <alignment vertical="top" wrapText="1"/>
      <protection locked="0"/>
    </xf>
    <xf numFmtId="0" fontId="4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4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0" fontId="43" fillId="0" borderId="17" xfId="12" applyFont="1" applyBorder="1" applyAlignment="1">
      <alignment vertical="top"/>
    </xf>
    <xf numFmtId="190" fontId="43" fillId="0" borderId="9" xfId="12" applyNumberFormat="1" applyFont="1" applyFill="1" applyBorder="1" applyAlignment="1">
      <alignment vertical="top"/>
    </xf>
    <xf numFmtId="190" fontId="43" fillId="0" borderId="13" xfId="12" applyNumberFormat="1" applyFont="1" applyFill="1" applyBorder="1" applyAlignment="1">
      <alignment vertical="top"/>
    </xf>
    <xf numFmtId="0" fontId="58" fillId="0" borderId="12" xfId="12" applyFont="1" applyFill="1" applyBorder="1" applyAlignment="1">
      <alignment vertical="top" wrapText="1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8" fillId="0" borderId="37" xfId="12" applyFont="1" applyBorder="1" applyAlignment="1">
      <alignment vertical="top"/>
    </xf>
    <xf numFmtId="0" fontId="16" fillId="2" borderId="9" xfId="12" applyFont="1" applyFill="1" applyBorder="1" applyAlignment="1">
      <alignment horizontal="center" vertical="top"/>
    </xf>
    <xf numFmtId="0" fontId="9" fillId="2" borderId="40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90" fontId="22" fillId="0" borderId="9" xfId="12" applyNumberFormat="1" applyFont="1" applyFill="1" applyBorder="1" applyAlignment="1">
      <alignment vertical="top"/>
    </xf>
    <xf numFmtId="191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6" fillId="0" borderId="17" xfId="12" applyFont="1" applyBorder="1" applyAlignment="1">
      <alignment vertical="top"/>
    </xf>
    <xf numFmtId="0" fontId="26" fillId="0" borderId="32" xfId="12" applyFont="1" applyBorder="1" applyAlignment="1">
      <alignment vertical="top"/>
    </xf>
    <xf numFmtId="0" fontId="30" fillId="2" borderId="12" xfId="12" applyFont="1" applyFill="1" applyBorder="1" applyAlignment="1">
      <alignment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0" fontId="30" fillId="0" borderId="12" xfId="12" applyFont="1" applyFill="1" applyBorder="1" applyAlignment="1">
      <alignment vertical="top"/>
    </xf>
    <xf numFmtId="191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0" fontId="57" fillId="0" borderId="17" xfId="12" applyFont="1" applyBorder="1" applyAlignment="1">
      <alignment vertical="top"/>
    </xf>
    <xf numFmtId="190" fontId="36" fillId="0" borderId="13" xfId="12" applyNumberFormat="1" applyFont="1" applyFill="1" applyBorder="1" applyAlignment="1">
      <alignment vertical="top"/>
    </xf>
    <xf numFmtId="191" fontId="43" fillId="0" borderId="9" xfId="12" applyNumberFormat="1" applyFont="1" applyFill="1" applyBorder="1" applyAlignment="1">
      <alignment vertical="top"/>
    </xf>
    <xf numFmtId="191" fontId="43" fillId="0" borderId="30" xfId="12" applyNumberFormat="1" applyFont="1" applyFill="1" applyBorder="1" applyAlignment="1">
      <alignment vertical="top"/>
    </xf>
    <xf numFmtId="191" fontId="43" fillId="0" borderId="13" xfId="12" applyNumberFormat="1" applyFont="1" applyFill="1" applyBorder="1" applyAlignment="1">
      <alignment vertical="top"/>
    </xf>
    <xf numFmtId="0" fontId="30" fillId="6" borderId="17" xfId="12" applyFont="1" applyFill="1" applyBorder="1" applyAlignment="1">
      <alignment vertical="top"/>
    </xf>
    <xf numFmtId="190" fontId="57" fillId="4" borderId="9" xfId="12" applyNumberFormat="1" applyFont="1" applyFill="1" applyBorder="1" applyAlignment="1">
      <alignment vertical="top"/>
    </xf>
    <xf numFmtId="190" fontId="43" fillId="0" borderId="9" xfId="23" applyNumberFormat="1" applyFont="1" applyFill="1" applyBorder="1" applyAlignment="1">
      <alignment vertical="top"/>
    </xf>
    <xf numFmtId="190" fontId="43" fillId="0" borderId="13" xfId="23" applyNumberFormat="1" applyFont="1" applyFill="1" applyBorder="1" applyAlignment="1">
      <alignment vertical="top"/>
    </xf>
    <xf numFmtId="0" fontId="8" fillId="0" borderId="12" xfId="12" applyFont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91" fontId="37" fillId="0" borderId="9" xfId="12" applyNumberFormat="1" applyFont="1" applyFill="1" applyBorder="1" applyAlignment="1">
      <alignment vertical="top"/>
    </xf>
    <xf numFmtId="191" fontId="37" fillId="0" borderId="30" xfId="12" applyNumberFormat="1" applyFont="1" applyFill="1" applyBorder="1" applyAlignment="1">
      <alignment vertical="top"/>
    </xf>
    <xf numFmtId="191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90" fontId="37" fillId="0" borderId="9" xfId="23" applyNumberFormat="1" applyFont="1" applyFill="1" applyBorder="1" applyAlignment="1">
      <alignment vertical="top"/>
    </xf>
    <xf numFmtId="190" fontId="37" fillId="0" borderId="9" xfId="12" applyNumberFormat="1" applyFont="1" applyFill="1" applyBorder="1" applyAlignment="1">
      <alignment vertical="top"/>
    </xf>
    <xf numFmtId="191" fontId="43" fillId="0" borderId="17" xfId="12" applyNumberFormat="1" applyFont="1" applyBorder="1" applyAlignment="1">
      <alignment vertical="top"/>
    </xf>
    <xf numFmtId="188" fontId="57" fillId="0" borderId="9" xfId="23" applyNumberFormat="1" applyFont="1" applyFill="1" applyBorder="1" applyAlignment="1">
      <alignment vertical="top"/>
    </xf>
    <xf numFmtId="188" fontId="57" fillId="0" borderId="30" xfId="23" applyNumberFormat="1" applyFont="1" applyFill="1" applyBorder="1" applyAlignment="1">
      <alignment vertical="top"/>
    </xf>
    <xf numFmtId="188" fontId="57" fillId="0" borderId="13" xfId="23" applyNumberFormat="1" applyFont="1" applyFill="1" applyBorder="1" applyAlignment="1">
      <alignment vertical="top"/>
    </xf>
    <xf numFmtId="0" fontId="66" fillId="0" borderId="44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91" fontId="57" fillId="0" borderId="9" xfId="12" applyNumberFormat="1" applyFont="1" applyFill="1" applyBorder="1" applyAlignment="1">
      <alignment vertical="top"/>
    </xf>
    <xf numFmtId="191" fontId="57" fillId="0" borderId="30" xfId="12" applyNumberFormat="1" applyFont="1" applyFill="1" applyBorder="1" applyAlignment="1">
      <alignment vertical="top"/>
    </xf>
    <xf numFmtId="191" fontId="57" fillId="0" borderId="13" xfId="12" applyNumberFormat="1" applyFont="1" applyFill="1" applyBorder="1" applyAlignment="1">
      <alignment vertical="top"/>
    </xf>
    <xf numFmtId="190" fontId="57" fillId="0" borderId="9" xfId="23" applyNumberFormat="1" applyFont="1" applyFill="1" applyBorder="1" applyAlignment="1">
      <alignment vertical="top"/>
    </xf>
    <xf numFmtId="190" fontId="57" fillId="0" borderId="30" xfId="23" applyNumberFormat="1" applyFont="1" applyFill="1" applyBorder="1" applyAlignment="1">
      <alignment vertical="top"/>
    </xf>
    <xf numFmtId="190" fontId="57" fillId="0" borderId="13" xfId="23" applyNumberFormat="1" applyFont="1" applyFill="1" applyBorder="1" applyAlignment="1">
      <alignment vertical="top"/>
    </xf>
    <xf numFmtId="188" fontId="66" fillId="0" borderId="44" xfId="23" applyNumberFormat="1" applyFont="1" applyFill="1" applyBorder="1" applyAlignment="1" applyProtection="1">
      <alignment vertical="top" wrapText="1"/>
      <protection locked="0"/>
    </xf>
    <xf numFmtId="188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4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90" fontId="37" fillId="0" borderId="13" xfId="23" applyNumberFormat="1" applyFont="1" applyFill="1" applyBorder="1" applyAlignment="1">
      <alignment vertical="top"/>
    </xf>
    <xf numFmtId="190" fontId="37" fillId="0" borderId="13" xfId="12" applyNumberFormat="1" applyFont="1" applyFill="1" applyBorder="1" applyAlignment="1">
      <alignment vertical="top"/>
    </xf>
    <xf numFmtId="0" fontId="57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91" fontId="57" fillId="0" borderId="6" xfId="12" applyNumberFormat="1" applyFont="1" applyFill="1" applyBorder="1" applyAlignment="1">
      <alignment vertical="top"/>
    </xf>
    <xf numFmtId="191" fontId="57" fillId="0" borderId="29" xfId="12" applyNumberFormat="1" applyFont="1" applyFill="1" applyBorder="1" applyAlignment="1">
      <alignment vertical="top"/>
    </xf>
    <xf numFmtId="191" fontId="57" fillId="0" borderId="14" xfId="12" applyNumberFormat="1" applyFont="1" applyFill="1" applyBorder="1" applyAlignment="1">
      <alignment vertical="top"/>
    </xf>
    <xf numFmtId="0" fontId="57" fillId="0" borderId="34" xfId="12" applyFont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88" fontId="43" fillId="0" borderId="9" xfId="12" applyNumberFormat="1" applyFont="1" applyFill="1" applyBorder="1" applyAlignment="1">
      <alignment vertical="top"/>
    </xf>
    <xf numFmtId="193" fontId="57" fillId="0" borderId="9" xfId="23" applyNumberFormat="1" applyFont="1" applyFill="1" applyBorder="1" applyAlignment="1">
      <alignment vertical="top"/>
    </xf>
    <xf numFmtId="193" fontId="57" fillId="0" borderId="30" xfId="23" applyNumberFormat="1" applyFont="1" applyFill="1" applyBorder="1" applyAlignment="1">
      <alignment vertical="top"/>
    </xf>
    <xf numFmtId="193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4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90" fontId="57" fillId="4" borderId="9" xfId="23" applyNumberFormat="1" applyFont="1" applyFill="1" applyBorder="1" applyAlignment="1">
      <alignment vertical="top"/>
    </xf>
    <xf numFmtId="190" fontId="57" fillId="4" borderId="30" xfId="23" applyNumberFormat="1" applyFont="1" applyFill="1" applyBorder="1" applyAlignment="1">
      <alignment vertical="top"/>
    </xf>
    <xf numFmtId="190" fontId="57" fillId="4" borderId="13" xfId="23" applyNumberFormat="1" applyFont="1" applyFill="1" applyBorder="1" applyAlignment="1">
      <alignment vertical="top"/>
    </xf>
    <xf numFmtId="191" fontId="57" fillId="4" borderId="9" xfId="12" applyNumberFormat="1" applyFont="1" applyFill="1" applyBorder="1" applyAlignment="1">
      <alignment vertical="top"/>
    </xf>
    <xf numFmtId="191" fontId="57" fillId="4" borderId="30" xfId="12" applyNumberFormat="1" applyFont="1" applyFill="1" applyBorder="1" applyAlignment="1">
      <alignment vertical="top"/>
    </xf>
    <xf numFmtId="191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33" fillId="4" borderId="17" xfId="12" applyFont="1" applyFill="1" applyBorder="1" applyAlignment="1">
      <alignment vertical="top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58" fillId="0" borderId="9" xfId="23" applyNumberFormat="1" applyFont="1" applyFill="1" applyBorder="1" applyAlignment="1">
      <alignment vertical="top"/>
    </xf>
    <xf numFmtId="190" fontId="58" fillId="0" borderId="30" xfId="23" applyNumberFormat="1" applyFont="1" applyFill="1" applyBorder="1" applyAlignment="1">
      <alignment vertical="top"/>
    </xf>
    <xf numFmtId="0" fontId="58" fillId="0" borderId="17" xfId="12" applyFont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6" fillId="0" borderId="9" xfId="23" applyNumberFormat="1" applyFont="1" applyFill="1" applyBorder="1" applyAlignment="1">
      <alignment vertical="top"/>
    </xf>
    <xf numFmtId="190" fontId="6" fillId="0" borderId="30" xfId="23" applyNumberFormat="1" applyFont="1" applyFill="1" applyBorder="1" applyAlignment="1">
      <alignment vertical="top"/>
    </xf>
    <xf numFmtId="190" fontId="6" fillId="0" borderId="13" xfId="23" applyNumberFormat="1" applyFont="1" applyFill="1" applyBorder="1" applyAlignment="1">
      <alignment vertical="top"/>
    </xf>
    <xf numFmtId="0" fontId="6" fillId="0" borderId="17" xfId="12" applyFont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91" fontId="6" fillId="0" borderId="9" xfId="12" applyNumberFormat="1" applyFont="1" applyFill="1" applyBorder="1" applyAlignment="1">
      <alignment vertical="top"/>
    </xf>
    <xf numFmtId="191" fontId="6" fillId="0" borderId="30" xfId="12" applyNumberFormat="1" applyFont="1" applyFill="1" applyBorder="1" applyAlignment="1">
      <alignment vertical="top"/>
    </xf>
    <xf numFmtId="191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91" fontId="26" fillId="0" borderId="20" xfId="21" applyNumberFormat="1" applyFont="1" applyFill="1" applyBorder="1" applyAlignment="1">
      <alignment horizontal="right" vertical="top"/>
    </xf>
    <xf numFmtId="191" fontId="15" fillId="0" borderId="20" xfId="21" applyNumberFormat="1" applyFont="1" applyFill="1" applyBorder="1" applyAlignment="1">
      <alignment horizontal="right" vertical="top"/>
    </xf>
    <xf numFmtId="191" fontId="26" fillId="0" borderId="18" xfId="4" applyNumberFormat="1" applyFont="1" applyFill="1" applyBorder="1" applyAlignment="1">
      <alignment horizontal="right" vertical="top"/>
    </xf>
    <xf numFmtId="191" fontId="26" fillId="0" borderId="18" xfId="21" applyNumberFormat="1" applyFont="1" applyFill="1" applyBorder="1" applyAlignment="1">
      <alignment horizontal="right" vertical="top"/>
    </xf>
    <xf numFmtId="190" fontId="22" fillId="0" borderId="13" xfId="12" applyNumberFormat="1" applyFont="1" applyFill="1" applyBorder="1" applyAlignment="1">
      <alignment vertical="top"/>
    </xf>
    <xf numFmtId="191" fontId="69" fillId="0" borderId="13" xfId="0" applyNumberFormat="1" applyFont="1" applyFill="1" applyBorder="1" applyAlignment="1" applyProtection="1">
      <alignment vertical="top" wrapText="1"/>
      <protection locked="0"/>
    </xf>
    <xf numFmtId="191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69" fillId="0" borderId="9" xfId="12" applyNumberFormat="1" applyFont="1" applyFill="1" applyBorder="1" applyAlignment="1">
      <alignment vertical="top"/>
    </xf>
    <xf numFmtId="191" fontId="69" fillId="0" borderId="17" xfId="12" applyNumberFormat="1" applyFont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91" fontId="29" fillId="4" borderId="9" xfId="12" applyNumberFormat="1" applyFont="1" applyFill="1" applyBorder="1" applyAlignment="1">
      <alignment vertical="top"/>
    </xf>
    <xf numFmtId="191" fontId="29" fillId="4" borderId="30" xfId="12" applyNumberFormat="1" applyFont="1" applyFill="1" applyBorder="1" applyAlignment="1">
      <alignment vertical="top"/>
    </xf>
    <xf numFmtId="191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90" fontId="29" fillId="0" borderId="13" xfId="12" applyNumberFormat="1" applyFont="1" applyFill="1" applyBorder="1" applyAlignment="1">
      <alignment vertical="top"/>
    </xf>
    <xf numFmtId="190" fontId="40" fillId="0" borderId="13" xfId="12" applyNumberFormat="1" applyFont="1" applyFill="1" applyBorder="1" applyAlignment="1">
      <alignment vertical="top"/>
    </xf>
    <xf numFmtId="191" fontId="36" fillId="0" borderId="13" xfId="12" applyNumberFormat="1" applyFont="1" applyFill="1" applyBorder="1" applyAlignment="1">
      <alignment vertical="top"/>
    </xf>
    <xf numFmtId="188" fontId="43" fillId="0" borderId="13" xfId="12" applyNumberFormat="1" applyFont="1" applyFill="1" applyBorder="1" applyAlignment="1">
      <alignment vertical="top"/>
    </xf>
    <xf numFmtId="0" fontId="43" fillId="4" borderId="44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0" fontId="43" fillId="4" borderId="17" xfId="12" applyFont="1" applyFill="1" applyBorder="1" applyAlignment="1">
      <alignment vertical="top"/>
    </xf>
    <xf numFmtId="193" fontId="57" fillId="4" borderId="9" xfId="23" applyNumberFormat="1" applyFont="1" applyFill="1" applyBorder="1" applyAlignment="1">
      <alignment vertical="top"/>
    </xf>
    <xf numFmtId="193" fontId="57" fillId="4" borderId="30" xfId="23" applyNumberFormat="1" applyFont="1" applyFill="1" applyBorder="1" applyAlignment="1">
      <alignment vertical="top"/>
    </xf>
    <xf numFmtId="193" fontId="57" fillId="4" borderId="13" xfId="23" applyNumberFormat="1" applyFont="1" applyFill="1" applyBorder="1" applyAlignment="1">
      <alignment vertical="top"/>
    </xf>
    <xf numFmtId="188" fontId="29" fillId="4" borderId="9" xfId="23" applyNumberFormat="1" applyFont="1" applyFill="1" applyBorder="1" applyAlignment="1">
      <alignment vertical="top"/>
    </xf>
    <xf numFmtId="188" fontId="29" fillId="4" borderId="30" xfId="23" applyNumberFormat="1" applyFont="1" applyFill="1" applyBorder="1" applyAlignment="1">
      <alignment vertical="top"/>
    </xf>
    <xf numFmtId="188" fontId="29" fillId="4" borderId="13" xfId="23" applyNumberFormat="1" applyFont="1" applyFill="1" applyBorder="1" applyAlignment="1">
      <alignment vertical="top"/>
    </xf>
    <xf numFmtId="0" fontId="65" fillId="0" borderId="44" xfId="0" applyNumberFormat="1" applyFont="1" applyFill="1" applyBorder="1" applyAlignment="1" applyProtection="1">
      <alignment vertical="top" wrapText="1"/>
      <protection locked="0"/>
    </xf>
    <xf numFmtId="0" fontId="65" fillId="0" borderId="52" xfId="0" applyNumberFormat="1" applyFont="1" applyFill="1" applyBorder="1" applyAlignment="1" applyProtection="1">
      <alignment vertical="top" wrapText="1"/>
      <protection locked="0"/>
    </xf>
    <xf numFmtId="0" fontId="5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91" fontId="6" fillId="4" borderId="8" xfId="12" applyNumberFormat="1" applyFont="1" applyFill="1" applyBorder="1" applyAlignment="1">
      <alignment vertical="top"/>
    </xf>
    <xf numFmtId="0" fontId="6" fillId="4" borderId="12" xfId="12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4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90" fontId="70" fillId="0" borderId="9" xfId="12" applyNumberFormat="1" applyFont="1" applyFill="1" applyBorder="1" applyAlignment="1">
      <alignment vertical="top"/>
    </xf>
    <xf numFmtId="190" fontId="70" fillId="0" borderId="13" xfId="12" applyNumberFormat="1" applyFont="1" applyFill="1" applyBorder="1" applyAlignment="1">
      <alignment vertical="top"/>
    </xf>
    <xf numFmtId="0" fontId="70" fillId="0" borderId="17" xfId="12" applyFont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Border="1" applyAlignment="1">
      <alignment vertical="top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74" fillId="0" borderId="8" xfId="12" applyNumberFormat="1" applyFont="1" applyFill="1" applyBorder="1" applyAlignment="1">
      <alignment vertical="top"/>
    </xf>
    <xf numFmtId="0" fontId="74" fillId="0" borderId="12" xfId="12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3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188" fontId="33" fillId="3" borderId="12" xfId="23" applyNumberFormat="1" applyFont="1" applyFill="1" applyBorder="1" applyAlignment="1">
      <alignment vertical="top"/>
    </xf>
    <xf numFmtId="0" fontId="32" fillId="6" borderId="44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89" fontId="29" fillId="2" borderId="42" xfId="0" applyNumberFormat="1" applyFont="1" applyFill="1" applyBorder="1" applyAlignment="1" applyProtection="1">
      <alignment vertical="top" wrapText="1"/>
      <protection locked="0"/>
    </xf>
    <xf numFmtId="191" fontId="70" fillId="0" borderId="30" xfId="12" applyNumberFormat="1" applyFont="1" applyFill="1" applyBorder="1" applyAlignment="1">
      <alignment vertical="top"/>
    </xf>
    <xf numFmtId="191" fontId="70" fillId="0" borderId="13" xfId="12" applyNumberFormat="1" applyFont="1" applyFill="1" applyBorder="1" applyAlignment="1">
      <alignment vertical="top"/>
    </xf>
    <xf numFmtId="191" fontId="70" fillId="0" borderId="9" xfId="12" applyNumberFormat="1" applyFont="1" applyFill="1" applyBorder="1" applyAlignment="1">
      <alignment vertical="top"/>
    </xf>
    <xf numFmtId="191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3" xfId="0" applyFont="1" applyFill="1" applyBorder="1" applyAlignment="1" applyProtection="1">
      <alignment vertical="top" wrapText="1"/>
      <protection locked="0"/>
    </xf>
    <xf numFmtId="0" fontId="33" fillId="4" borderId="34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5" xfId="12" applyFont="1" applyBorder="1" applyAlignment="1">
      <alignment horizontal="left" vertical="top"/>
    </xf>
    <xf numFmtId="0" fontId="9" fillId="0" borderId="36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91" fontId="8" fillId="0" borderId="22" xfId="12" applyNumberFormat="1" applyFont="1" applyBorder="1" applyAlignment="1">
      <alignment vertical="top"/>
    </xf>
    <xf numFmtId="190" fontId="8" fillId="0" borderId="22" xfId="12" applyNumberFormat="1" applyFont="1" applyBorder="1" applyAlignment="1">
      <alignment vertical="top"/>
    </xf>
    <xf numFmtId="191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7" borderId="22" xfId="12" applyFont="1" applyFill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89" fontId="19" fillId="0" borderId="30" xfId="8" applyNumberFormat="1" applyFont="1" applyBorder="1" applyAlignment="1" applyProtection="1">
      <alignment horizontal="right" vertical="top"/>
      <protection locked="0"/>
    </xf>
    <xf numFmtId="189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89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91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90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3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8" fillId="4" borderId="34" xfId="12" applyFont="1" applyFill="1" applyBorder="1" applyAlignment="1">
      <alignment vertical="top"/>
    </xf>
    <xf numFmtId="0" fontId="6" fillId="4" borderId="0" xfId="12" applyFont="1" applyFill="1" applyBorder="1"/>
    <xf numFmtId="191" fontId="58" fillId="4" borderId="8" xfId="12" applyNumberFormat="1" applyFont="1" applyFill="1" applyBorder="1" applyAlignment="1">
      <alignment vertical="top"/>
    </xf>
    <xf numFmtId="0" fontId="58" fillId="4" borderId="12" xfId="12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41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0" fontId="8" fillId="4" borderId="12" xfId="12" applyFont="1" applyFill="1" applyBorder="1" applyAlignment="1">
      <alignment vertical="top"/>
    </xf>
    <xf numFmtId="189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8" fillId="4" borderId="17" xfId="12" applyFont="1" applyFill="1" applyBorder="1" applyAlignment="1">
      <alignment vertical="top" wrapText="1"/>
    </xf>
    <xf numFmtId="0" fontId="9" fillId="0" borderId="56" xfId="12" applyFont="1" applyBorder="1" applyAlignment="1">
      <alignment horizontal="left" vertical="top"/>
    </xf>
    <xf numFmtId="188" fontId="31" fillId="0" borderId="13" xfId="12" applyNumberFormat="1" applyFont="1" applyFill="1" applyBorder="1" applyAlignment="1">
      <alignment vertical="top"/>
    </xf>
    <xf numFmtId="189" fontId="19" fillId="2" borderId="13" xfId="8" applyNumberFormat="1" applyFont="1" applyFill="1" applyBorder="1" applyAlignment="1" applyProtection="1">
      <alignment horizontal="right" vertical="top"/>
      <protection locked="0"/>
    </xf>
    <xf numFmtId="189" fontId="19" fillId="3" borderId="13" xfId="8" applyNumberFormat="1" applyFont="1" applyFill="1" applyBorder="1" applyAlignment="1" applyProtection="1">
      <alignment horizontal="right" vertical="top"/>
      <protection locked="0"/>
    </xf>
    <xf numFmtId="0" fontId="9" fillId="0" borderId="24" xfId="12" applyFont="1" applyBorder="1" applyAlignment="1">
      <alignment horizontal="centerContinuous" vertical="center"/>
    </xf>
    <xf numFmtId="0" fontId="80" fillId="8" borderId="2" xfId="12" applyFont="1" applyFill="1" applyBorder="1" applyAlignment="1">
      <alignment horizontal="center" vertical="center"/>
    </xf>
    <xf numFmtId="0" fontId="28" fillId="0" borderId="17" xfId="12" applyFont="1" applyBorder="1" applyAlignment="1">
      <alignment vertical="top"/>
    </xf>
    <xf numFmtId="189" fontId="19" fillId="6" borderId="13" xfId="8" applyNumberFormat="1" applyFont="1" applyFill="1" applyBorder="1" applyAlignment="1" applyProtection="1">
      <alignment horizontal="right" vertical="top"/>
      <protection locked="0"/>
    </xf>
    <xf numFmtId="190" fontId="57" fillId="9" borderId="13" xfId="23" applyNumberFormat="1" applyFont="1" applyFill="1" applyBorder="1" applyAlignment="1">
      <alignment vertical="top"/>
    </xf>
    <xf numFmtId="188" fontId="57" fillId="9" borderId="13" xfId="23" applyNumberFormat="1" applyFont="1" applyFill="1" applyBorder="1" applyAlignment="1">
      <alignment vertical="top"/>
    </xf>
    <xf numFmtId="193" fontId="57" fillId="9" borderId="13" xfId="23" applyNumberFormat="1" applyFont="1" applyFill="1" applyBorder="1" applyAlignment="1">
      <alignment vertical="top"/>
    </xf>
    <xf numFmtId="1" fontId="57" fillId="9" borderId="13" xfId="12" applyNumberFormat="1" applyFont="1" applyFill="1" applyBorder="1" applyAlignment="1">
      <alignment vertical="top"/>
    </xf>
    <xf numFmtId="0" fontId="29" fillId="9" borderId="13" xfId="12" applyFont="1" applyFill="1" applyBorder="1" applyAlignment="1">
      <alignment vertical="top"/>
    </xf>
    <xf numFmtId="1" fontId="29" fillId="9" borderId="13" xfId="12" applyNumberFormat="1" applyFont="1" applyFill="1" applyBorder="1" applyAlignment="1">
      <alignment vertical="top"/>
    </xf>
    <xf numFmtId="188" fontId="29" fillId="0" borderId="30" xfId="23" applyNumberFormat="1" applyFont="1" applyFill="1" applyBorder="1" applyAlignment="1">
      <alignment vertical="top"/>
    </xf>
    <xf numFmtId="188" fontId="29" fillId="0" borderId="13" xfId="23" applyNumberFormat="1" applyFont="1" applyFill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6" fillId="0" borderId="24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8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54" zoomScaleNormal="154" zoomScaleSheetLayoutView="130" workbookViewId="0">
      <pane ySplit="7" topLeftCell="A220" activePane="bottomLeft" state="frozen"/>
      <selection pane="bottomLeft" activeCell="X225" sqref="X225"/>
    </sheetView>
  </sheetViews>
  <sheetFormatPr defaultColWidth="9.125" defaultRowHeight="20.25"/>
  <cols>
    <col min="1" max="1" width="7.125" style="1" customWidth="1"/>
    <col min="2" max="2" width="38.375" style="2" customWidth="1"/>
    <col min="3" max="3" width="11.625" style="3" customWidth="1"/>
    <col min="4" max="5" width="8.25" style="410" customWidth="1"/>
    <col min="6" max="10" width="8.875" style="410" hidden="1" customWidth="1"/>
    <col min="11" max="15" width="8" style="410" hidden="1" customWidth="1"/>
    <col min="16" max="20" width="7.375" style="410" hidden="1" customWidth="1"/>
    <col min="21" max="21" width="8" style="410" customWidth="1"/>
    <col min="22" max="24" width="7.75" style="410" customWidth="1"/>
    <col min="25" max="25" width="8" style="410" customWidth="1"/>
    <col min="26" max="26" width="19.25" style="411" customWidth="1"/>
    <col min="27" max="27" width="30.625" style="4" customWidth="1"/>
    <col min="28" max="16384" width="9.125" style="4"/>
  </cols>
  <sheetData>
    <row r="1" spans="1:29" s="587" customFormat="1" ht="24.75" hidden="1">
      <c r="A1" s="657" t="s">
        <v>335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</row>
    <row r="2" spans="1:29" s="587" customFormat="1" ht="24.75" hidden="1">
      <c r="A2" s="657" t="s">
        <v>336</v>
      </c>
      <c r="B2" s="657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</row>
    <row r="3" spans="1:29" s="587" customFormat="1" ht="24.75" hidden="1">
      <c r="A3" s="669"/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</row>
    <row r="4" spans="1:29" s="5" customFormat="1" ht="20.25" customHeight="1">
      <c r="A4" s="670" t="s">
        <v>7</v>
      </c>
      <c r="B4" s="646" t="s">
        <v>478</v>
      </c>
      <c r="C4" s="645" t="s">
        <v>9</v>
      </c>
      <c r="D4" s="371"/>
      <c r="E4" s="371"/>
      <c r="F4" s="371"/>
      <c r="G4" s="371"/>
      <c r="H4" s="371"/>
      <c r="I4" s="371"/>
      <c r="J4" s="371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660" t="s">
        <v>6</v>
      </c>
    </row>
    <row r="5" spans="1:29" s="5" customFormat="1" ht="26.25" customHeight="1">
      <c r="A5" s="671"/>
      <c r="B5" s="6" t="s">
        <v>10</v>
      </c>
      <c r="C5" s="674" t="s">
        <v>0</v>
      </c>
      <c r="D5" s="676" t="s">
        <v>8</v>
      </c>
      <c r="E5" s="660" t="s">
        <v>337</v>
      </c>
      <c r="F5" s="663" t="s">
        <v>1</v>
      </c>
      <c r="G5" s="664"/>
      <c r="H5" s="663" t="s">
        <v>340</v>
      </c>
      <c r="I5" s="665"/>
      <c r="J5" s="664"/>
      <c r="K5" s="663" t="s">
        <v>2</v>
      </c>
      <c r="L5" s="664"/>
      <c r="M5" s="663" t="s">
        <v>344</v>
      </c>
      <c r="N5" s="665"/>
      <c r="O5" s="664"/>
      <c r="P5" s="666" t="s">
        <v>3</v>
      </c>
      <c r="Q5" s="664"/>
      <c r="R5" s="666" t="s">
        <v>344</v>
      </c>
      <c r="S5" s="665"/>
      <c r="T5" s="664"/>
      <c r="U5" s="666" t="s">
        <v>4</v>
      </c>
      <c r="V5" s="664"/>
      <c r="W5" s="666" t="s">
        <v>344</v>
      </c>
      <c r="X5" s="667"/>
      <c r="Y5" s="668"/>
      <c r="Z5" s="672"/>
    </row>
    <row r="6" spans="1:29" s="5" customFormat="1" ht="22.5" customHeight="1">
      <c r="A6" s="672"/>
      <c r="B6" s="6" t="s">
        <v>11</v>
      </c>
      <c r="C6" s="675"/>
      <c r="D6" s="677"/>
      <c r="E6" s="661"/>
      <c r="F6" s="583" t="s">
        <v>338</v>
      </c>
      <c r="G6" s="583" t="s">
        <v>339</v>
      </c>
      <c r="H6" s="583" t="s">
        <v>341</v>
      </c>
      <c r="I6" s="583" t="s">
        <v>342</v>
      </c>
      <c r="J6" s="583" t="s">
        <v>343</v>
      </c>
      <c r="K6" s="7" t="s">
        <v>338</v>
      </c>
      <c r="L6" s="7" t="s">
        <v>339</v>
      </c>
      <c r="M6" s="7" t="s">
        <v>345</v>
      </c>
      <c r="N6" s="7" t="s">
        <v>346</v>
      </c>
      <c r="O6" s="7" t="s">
        <v>347</v>
      </c>
      <c r="P6" s="7" t="s">
        <v>338</v>
      </c>
      <c r="Q6" s="7" t="s">
        <v>339</v>
      </c>
      <c r="R6" s="7" t="s">
        <v>348</v>
      </c>
      <c r="S6" s="7" t="s">
        <v>349</v>
      </c>
      <c r="T6" s="7" t="s">
        <v>350</v>
      </c>
      <c r="U6" s="7" t="s">
        <v>338</v>
      </c>
      <c r="V6" s="7" t="s">
        <v>339</v>
      </c>
      <c r="W6" s="7" t="s">
        <v>351</v>
      </c>
      <c r="X6" s="7" t="s">
        <v>352</v>
      </c>
      <c r="Y6" s="7" t="s">
        <v>353</v>
      </c>
      <c r="Z6" s="672"/>
    </row>
    <row r="7" spans="1:29" s="8" customFormat="1" ht="23.25" customHeight="1" thickBot="1">
      <c r="A7" s="672"/>
      <c r="B7" s="6"/>
      <c r="C7" s="675"/>
      <c r="D7" s="677"/>
      <c r="E7" s="662"/>
      <c r="F7" s="583"/>
      <c r="G7" s="583"/>
      <c r="H7" s="583"/>
      <c r="I7" s="583"/>
      <c r="J7" s="58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73"/>
    </row>
    <row r="8" spans="1:29" s="12" customFormat="1" ht="21.75" hidden="1" thickTop="1" thickBot="1">
      <c r="A8" s="9"/>
      <c r="B8" s="584" t="s">
        <v>12</v>
      </c>
      <c r="C8" s="585"/>
      <c r="D8" s="586"/>
      <c r="E8" s="641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373"/>
      <c r="AA8" s="588"/>
      <c r="AB8" s="588"/>
      <c r="AC8" s="588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74"/>
      <c r="E9" s="374"/>
      <c r="F9" s="375"/>
      <c r="G9" s="375"/>
      <c r="H9" s="375"/>
      <c r="I9" s="375"/>
      <c r="J9" s="375"/>
      <c r="K9" s="376"/>
      <c r="L9" s="376"/>
      <c r="M9" s="376"/>
      <c r="N9" s="376"/>
      <c r="O9" s="376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277" t="s">
        <v>15</v>
      </c>
      <c r="AA9" s="588"/>
      <c r="AB9" s="588"/>
      <c r="AC9" s="588"/>
    </row>
    <row r="10" spans="1:29" s="19" customFormat="1" ht="18.75" hidden="1" customHeight="1">
      <c r="A10" s="16"/>
      <c r="B10" s="17" t="s">
        <v>16</v>
      </c>
      <c r="C10" s="18"/>
      <c r="D10" s="378"/>
      <c r="E10" s="378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24" t="s">
        <v>458</v>
      </c>
      <c r="AA10" s="589"/>
      <c r="AB10" s="589"/>
      <c r="AC10" s="589"/>
    </row>
    <row r="11" spans="1:29" s="25" customFormat="1" ht="57.75" hidden="1" customHeight="1">
      <c r="A11" s="20"/>
      <c r="B11" s="21" t="s">
        <v>18</v>
      </c>
      <c r="C11" s="22" t="s">
        <v>19</v>
      </c>
      <c r="D11" s="23" t="s">
        <v>361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23"/>
      <c r="Z11" s="24" t="s">
        <v>458</v>
      </c>
      <c r="AA11" s="590" t="s">
        <v>354</v>
      </c>
      <c r="AB11" s="590"/>
      <c r="AC11" s="590"/>
    </row>
    <row r="12" spans="1:29" s="25" customFormat="1" ht="24.75" hidden="1" customHeight="1">
      <c r="A12" s="26"/>
      <c r="B12" s="21" t="s">
        <v>360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23"/>
      <c r="Z12" s="27" t="s">
        <v>458</v>
      </c>
      <c r="AA12" s="590" t="s">
        <v>354</v>
      </c>
      <c r="AB12" s="590"/>
      <c r="AC12" s="590"/>
    </row>
    <row r="13" spans="1:29" s="25" customFormat="1" ht="24.75" hidden="1" customHeight="1">
      <c r="A13" s="16"/>
      <c r="B13" s="21" t="s">
        <v>455</v>
      </c>
      <c r="C13" s="22" t="s">
        <v>68</v>
      </c>
      <c r="D13" s="611" t="s">
        <v>451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612" t="s">
        <v>362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23"/>
      <c r="Z13" s="24" t="s">
        <v>458</v>
      </c>
      <c r="AA13" s="590" t="s">
        <v>354</v>
      </c>
      <c r="AB13" s="590"/>
      <c r="AC13" s="590"/>
    </row>
    <row r="14" spans="1:29" s="25" customFormat="1" ht="24.75" hidden="1" customHeight="1">
      <c r="A14" s="16"/>
      <c r="B14" s="614" t="s">
        <v>69</v>
      </c>
      <c r="C14" s="22"/>
      <c r="D14" s="612"/>
      <c r="E14" s="23"/>
      <c r="F14" s="23"/>
      <c r="G14" s="23"/>
      <c r="H14" s="23"/>
      <c r="I14" s="23"/>
      <c r="J14" s="23"/>
      <c r="K14" s="61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590"/>
      <c r="AB14" s="590"/>
      <c r="AC14" s="590"/>
    </row>
    <row r="15" spans="1:29" s="25" customFormat="1" ht="57.75" hidden="1" customHeight="1">
      <c r="A15" s="16"/>
      <c r="B15" s="613" t="s">
        <v>363</v>
      </c>
      <c r="C15" s="22" t="s">
        <v>70</v>
      </c>
      <c r="D15" s="23" t="s">
        <v>452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452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23"/>
      <c r="Z15" s="24" t="s">
        <v>458</v>
      </c>
      <c r="AA15" s="590" t="s">
        <v>354</v>
      </c>
      <c r="AB15" s="590"/>
      <c r="AC15" s="590"/>
    </row>
    <row r="16" spans="1:29" s="25" customFormat="1" ht="95.25" hidden="1" customHeight="1">
      <c r="A16" s="16"/>
      <c r="B16" s="613" t="s">
        <v>364</v>
      </c>
      <c r="C16" s="22" t="s">
        <v>19</v>
      </c>
      <c r="D16" s="611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612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23"/>
      <c r="Z16" s="24" t="s">
        <v>458</v>
      </c>
      <c r="AA16" s="590" t="s">
        <v>354</v>
      </c>
      <c r="AB16" s="590"/>
      <c r="AC16" s="590"/>
    </row>
    <row r="17" spans="1:29" s="25" customFormat="1" ht="24.75" hidden="1" customHeight="1">
      <c r="A17" s="16"/>
      <c r="B17" s="614" t="s">
        <v>367</v>
      </c>
      <c r="C17" s="22"/>
      <c r="D17" s="612"/>
      <c r="E17" s="23"/>
      <c r="F17" s="23"/>
      <c r="G17" s="23"/>
      <c r="H17" s="23"/>
      <c r="I17" s="23"/>
      <c r="J17" s="23"/>
      <c r="K17" s="61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590"/>
      <c r="AB17" s="590"/>
      <c r="AC17" s="590"/>
    </row>
    <row r="18" spans="1:29" s="25" customFormat="1" ht="69" hidden="1" customHeight="1">
      <c r="A18" s="16"/>
      <c r="B18" s="79" t="s">
        <v>366</v>
      </c>
      <c r="C18" s="619" t="s">
        <v>19</v>
      </c>
      <c r="D18" s="620" t="s">
        <v>365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620" t="s">
        <v>365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620" t="s">
        <v>365</v>
      </c>
      <c r="V18" s="23">
        <f t="shared" si="4"/>
        <v>0</v>
      </c>
      <c r="W18" s="23"/>
      <c r="X18" s="23"/>
      <c r="Y18" s="23"/>
      <c r="Z18" s="24"/>
      <c r="AA18" s="590" t="s">
        <v>354</v>
      </c>
      <c r="AB18" s="590"/>
      <c r="AC18" s="590"/>
    </row>
    <row r="19" spans="1:29" s="19" customFormat="1" ht="5.25" hidden="1" customHeight="1">
      <c r="A19" s="16"/>
      <c r="B19" s="615"/>
      <c r="C19" s="18"/>
      <c r="D19" s="616"/>
      <c r="E19" s="23">
        <f t="shared" si="0"/>
        <v>0</v>
      </c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24"/>
      <c r="AA19" s="618"/>
      <c r="AB19" s="589"/>
      <c r="AC19" s="589"/>
    </row>
    <row r="20" spans="1:29" s="12" customFormat="1" hidden="1">
      <c r="A20" s="28"/>
      <c r="B20" s="29" t="s">
        <v>22</v>
      </c>
      <c r="C20" s="30"/>
      <c r="D20" s="380"/>
      <c r="E20" s="23"/>
      <c r="F20" s="380"/>
      <c r="G20" s="380"/>
      <c r="H20" s="380"/>
      <c r="I20" s="380"/>
      <c r="J20" s="380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3"/>
      <c r="AA20" s="588"/>
      <c r="AB20" s="588"/>
      <c r="AC20" s="588"/>
    </row>
    <row r="21" spans="1:29" s="12" customFormat="1" ht="27" hidden="1" customHeight="1">
      <c r="A21" s="31"/>
      <c r="B21" s="32" t="s">
        <v>23</v>
      </c>
      <c r="C21" s="33"/>
      <c r="D21" s="381"/>
      <c r="E21" s="23"/>
      <c r="F21" s="382"/>
      <c r="G21" s="382"/>
      <c r="H21" s="382"/>
      <c r="I21" s="382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42"/>
      <c r="AA21" s="588"/>
      <c r="AB21" s="588"/>
      <c r="AC21" s="588"/>
    </row>
    <row r="22" spans="1:29" s="12" customFormat="1" hidden="1">
      <c r="A22" s="34"/>
      <c r="B22" s="35" t="s">
        <v>24</v>
      </c>
      <c r="C22" s="36" t="s">
        <v>25</v>
      </c>
      <c r="D22" s="384">
        <v>6989</v>
      </c>
      <c r="E22" s="23">
        <f t="shared" si="0"/>
        <v>0</v>
      </c>
      <c r="F22" s="384">
        <f t="shared" ref="F22:T22" si="5">SUM(F23+F28+F29+F32+F38+F39+F40+F41)</f>
        <v>1726</v>
      </c>
      <c r="G22" s="384">
        <f t="shared" si="5"/>
        <v>0</v>
      </c>
      <c r="H22" s="384">
        <f t="shared" si="5"/>
        <v>0</v>
      </c>
      <c r="I22" s="384">
        <f t="shared" si="5"/>
        <v>0</v>
      </c>
      <c r="J22" s="384">
        <f t="shared" si="5"/>
        <v>0</v>
      </c>
      <c r="K22" s="384">
        <f t="shared" si="5"/>
        <v>1755</v>
      </c>
      <c r="L22" s="384">
        <f t="shared" si="5"/>
        <v>0</v>
      </c>
      <c r="M22" s="384">
        <f t="shared" si="5"/>
        <v>0</v>
      </c>
      <c r="N22" s="384">
        <f t="shared" si="5"/>
        <v>0</v>
      </c>
      <c r="O22" s="384">
        <f t="shared" si="5"/>
        <v>0</v>
      </c>
      <c r="P22" s="384">
        <f t="shared" si="5"/>
        <v>1756</v>
      </c>
      <c r="Q22" s="384">
        <f t="shared" si="5"/>
        <v>0</v>
      </c>
      <c r="R22" s="384">
        <f t="shared" si="5"/>
        <v>0</v>
      </c>
      <c r="S22" s="384">
        <f t="shared" si="5"/>
        <v>0</v>
      </c>
      <c r="T22" s="384">
        <f t="shared" si="5"/>
        <v>0</v>
      </c>
      <c r="U22" s="505">
        <f t="shared" ref="U22:Y22" si="6">SUM(U23+U28+U29+U32+U38+U39+U40+U41)</f>
        <v>1752</v>
      </c>
      <c r="V22" s="505">
        <f t="shared" si="6"/>
        <v>0</v>
      </c>
      <c r="W22" s="505">
        <f t="shared" si="6"/>
        <v>0</v>
      </c>
      <c r="X22" s="505">
        <f t="shared" si="6"/>
        <v>0</v>
      </c>
      <c r="Y22" s="505">
        <f t="shared" si="6"/>
        <v>0</v>
      </c>
      <c r="Z22" s="42" t="s">
        <v>458</v>
      </c>
      <c r="AA22" s="588" t="s">
        <v>453</v>
      </c>
      <c r="AB22" s="588"/>
      <c r="AC22" s="588"/>
    </row>
    <row r="23" spans="1:29" s="43" customFormat="1" ht="25.5" hidden="1" customHeight="1">
      <c r="A23" s="37"/>
      <c r="B23" s="38" t="s">
        <v>26</v>
      </c>
      <c r="C23" s="39" t="s">
        <v>25</v>
      </c>
      <c r="D23" s="40">
        <v>5800</v>
      </c>
      <c r="E23" s="23">
        <f t="shared" si="0"/>
        <v>0</v>
      </c>
      <c r="F23" s="40">
        <f t="shared" ref="F23:T23" si="7">SUM(F24:F25)</f>
        <v>1450</v>
      </c>
      <c r="G23" s="40">
        <f t="shared" si="7"/>
        <v>0</v>
      </c>
      <c r="H23" s="40">
        <f t="shared" si="7"/>
        <v>0</v>
      </c>
      <c r="I23" s="40">
        <f t="shared" si="7"/>
        <v>0</v>
      </c>
      <c r="J23" s="40">
        <f t="shared" si="7"/>
        <v>0</v>
      </c>
      <c r="K23" s="40">
        <f t="shared" si="7"/>
        <v>1450</v>
      </c>
      <c r="L23" s="40">
        <f t="shared" si="7"/>
        <v>0</v>
      </c>
      <c r="M23" s="40">
        <f t="shared" si="7"/>
        <v>0</v>
      </c>
      <c r="N23" s="40">
        <f t="shared" si="7"/>
        <v>0</v>
      </c>
      <c r="O23" s="40">
        <f t="shared" si="7"/>
        <v>0</v>
      </c>
      <c r="P23" s="40">
        <f t="shared" si="7"/>
        <v>1450</v>
      </c>
      <c r="Q23" s="40">
        <f t="shared" si="7"/>
        <v>0</v>
      </c>
      <c r="R23" s="40">
        <f t="shared" si="7"/>
        <v>0</v>
      </c>
      <c r="S23" s="40">
        <f t="shared" si="7"/>
        <v>0</v>
      </c>
      <c r="T23" s="40">
        <f t="shared" si="7"/>
        <v>0</v>
      </c>
      <c r="U23" s="41">
        <f t="shared" ref="U23:V23" si="8">SUM(U24:U25)</f>
        <v>1450</v>
      </c>
      <c r="V23" s="41">
        <f t="shared" si="8"/>
        <v>0</v>
      </c>
      <c r="W23" s="41"/>
      <c r="X23" s="41"/>
      <c r="Y23" s="41"/>
      <c r="Z23" s="42" t="s">
        <v>458</v>
      </c>
      <c r="AA23" s="588" t="s">
        <v>355</v>
      </c>
      <c r="AB23" s="591"/>
      <c r="AC23" s="591"/>
    </row>
    <row r="24" spans="1:29" s="12" customFormat="1" hidden="1">
      <c r="A24" s="471"/>
      <c r="B24" s="472" t="s">
        <v>27</v>
      </c>
      <c r="C24" s="473" t="s">
        <v>25</v>
      </c>
      <c r="D24" s="474">
        <v>3500</v>
      </c>
      <c r="E24" s="23">
        <f t="shared" si="0"/>
        <v>0</v>
      </c>
      <c r="F24" s="475">
        <v>875</v>
      </c>
      <c r="G24" s="475">
        <f>SUM(H24:J24)</f>
        <v>0</v>
      </c>
      <c r="H24" s="475"/>
      <c r="I24" s="475"/>
      <c r="J24" s="475"/>
      <c r="K24" s="340">
        <v>875</v>
      </c>
      <c r="L24" s="340">
        <f>SUM(M24:O24)</f>
        <v>0</v>
      </c>
      <c r="M24" s="340"/>
      <c r="N24" s="340"/>
      <c r="O24" s="340"/>
      <c r="P24" s="340">
        <v>875</v>
      </c>
      <c r="Q24" s="340">
        <f>SUM(R24:T24)</f>
        <v>0</v>
      </c>
      <c r="R24" s="340"/>
      <c r="S24" s="340"/>
      <c r="T24" s="340"/>
      <c r="U24" s="340">
        <v>875</v>
      </c>
      <c r="V24" s="340">
        <f>SUM(W24:Y24)</f>
        <v>0</v>
      </c>
      <c r="W24" s="340"/>
      <c r="X24" s="340"/>
      <c r="Y24" s="340"/>
      <c r="Z24" s="476" t="s">
        <v>458</v>
      </c>
      <c r="AA24" s="588"/>
      <c r="AB24" s="588"/>
      <c r="AC24" s="588"/>
    </row>
    <row r="25" spans="1:29" s="12" customFormat="1" hidden="1">
      <c r="A25" s="44"/>
      <c r="B25" s="472" t="s">
        <v>28</v>
      </c>
      <c r="C25" s="473" t="s">
        <v>25</v>
      </c>
      <c r="D25" s="474">
        <v>2300</v>
      </c>
      <c r="E25" s="23">
        <f t="shared" si="0"/>
        <v>0</v>
      </c>
      <c r="F25" s="475">
        <v>575</v>
      </c>
      <c r="G25" s="475">
        <f>SUM(H25:J25)</f>
        <v>0</v>
      </c>
      <c r="H25" s="475"/>
      <c r="I25" s="475"/>
      <c r="J25" s="475"/>
      <c r="K25" s="340">
        <v>575</v>
      </c>
      <c r="L25" s="340">
        <f t="shared" ref="L25:L28" si="9">SUM(M25:O25)</f>
        <v>0</v>
      </c>
      <c r="M25" s="340"/>
      <c r="N25" s="340"/>
      <c r="O25" s="340"/>
      <c r="P25" s="340">
        <v>575</v>
      </c>
      <c r="Q25" s="340">
        <f t="shared" ref="Q25:Q41" si="10">SUM(R25:T25)</f>
        <v>0</v>
      </c>
      <c r="R25" s="340"/>
      <c r="S25" s="340"/>
      <c r="T25" s="340"/>
      <c r="U25" s="340">
        <v>575</v>
      </c>
      <c r="V25" s="340">
        <f t="shared" ref="V25:V28" si="11">SUM(W25:Y25)</f>
        <v>0</v>
      </c>
      <c r="W25" s="340"/>
      <c r="X25" s="340"/>
      <c r="Y25" s="340"/>
      <c r="Z25" s="42" t="s">
        <v>458</v>
      </c>
      <c r="AA25" s="588"/>
      <c r="AB25" s="588"/>
      <c r="AC25" s="588"/>
    </row>
    <row r="26" spans="1:29" hidden="1">
      <c r="A26" s="44"/>
      <c r="B26" s="477" t="s">
        <v>29</v>
      </c>
      <c r="C26" s="478" t="s">
        <v>25</v>
      </c>
      <c r="D26" s="479">
        <v>9500</v>
      </c>
      <c r="E26" s="23">
        <f t="shared" si="0"/>
        <v>0</v>
      </c>
      <c r="F26" s="480">
        <v>2375</v>
      </c>
      <c r="G26" s="475">
        <f>SUM(H26:J26)</f>
        <v>0</v>
      </c>
      <c r="H26" s="480"/>
      <c r="I26" s="480"/>
      <c r="J26" s="480"/>
      <c r="K26" s="481">
        <v>2375</v>
      </c>
      <c r="L26" s="340">
        <f t="shared" si="9"/>
        <v>0</v>
      </c>
      <c r="M26" s="481"/>
      <c r="N26" s="481"/>
      <c r="O26" s="481"/>
      <c r="P26" s="481">
        <v>2375</v>
      </c>
      <c r="Q26" s="340">
        <f t="shared" si="10"/>
        <v>0</v>
      </c>
      <c r="R26" s="481"/>
      <c r="S26" s="481"/>
      <c r="T26" s="481"/>
      <c r="U26" s="481">
        <v>2375</v>
      </c>
      <c r="V26" s="340">
        <f t="shared" si="11"/>
        <v>0</v>
      </c>
      <c r="W26" s="481"/>
      <c r="X26" s="481"/>
      <c r="Y26" s="481"/>
      <c r="Z26" s="482" t="s">
        <v>458</v>
      </c>
      <c r="AA26" s="592"/>
      <c r="AB26" s="592"/>
      <c r="AC26" s="592"/>
    </row>
    <row r="27" spans="1:29" hidden="1">
      <c r="A27" s="44"/>
      <c r="B27" s="483" t="s">
        <v>30</v>
      </c>
      <c r="C27" s="484" t="s">
        <v>25</v>
      </c>
      <c r="D27" s="474">
        <v>3500</v>
      </c>
      <c r="E27" s="23">
        <f t="shared" si="0"/>
        <v>0</v>
      </c>
      <c r="F27" s="475">
        <v>875</v>
      </c>
      <c r="G27" s="475">
        <f>SUM(H27:J27)</f>
        <v>0</v>
      </c>
      <c r="H27" s="475"/>
      <c r="I27" s="475"/>
      <c r="J27" s="475"/>
      <c r="K27" s="340">
        <v>875</v>
      </c>
      <c r="L27" s="340">
        <f t="shared" si="9"/>
        <v>0</v>
      </c>
      <c r="M27" s="340"/>
      <c r="N27" s="340"/>
      <c r="O27" s="340"/>
      <c r="P27" s="340">
        <v>875</v>
      </c>
      <c r="Q27" s="340">
        <f t="shared" si="10"/>
        <v>0</v>
      </c>
      <c r="R27" s="340"/>
      <c r="S27" s="340"/>
      <c r="T27" s="340"/>
      <c r="U27" s="340">
        <v>875</v>
      </c>
      <c r="V27" s="340">
        <f t="shared" si="11"/>
        <v>0</v>
      </c>
      <c r="W27" s="340"/>
      <c r="X27" s="340"/>
      <c r="Y27" s="340"/>
      <c r="Z27" s="482" t="s">
        <v>458</v>
      </c>
      <c r="AA27" s="592"/>
      <c r="AB27" s="592"/>
      <c r="AC27" s="592"/>
    </row>
    <row r="28" spans="1:29" s="54" customFormat="1" ht="36" hidden="1" customHeight="1">
      <c r="A28" s="47"/>
      <c r="B28" s="48" t="s">
        <v>31</v>
      </c>
      <c r="C28" s="49" t="s">
        <v>25</v>
      </c>
      <c r="D28" s="50">
        <v>16</v>
      </c>
      <c r="E28" s="23">
        <f t="shared" si="0"/>
        <v>0</v>
      </c>
      <c r="F28" s="51">
        <v>4</v>
      </c>
      <c r="G28" s="51">
        <f>SUM(H28:J28)</f>
        <v>0</v>
      </c>
      <c r="H28" s="51"/>
      <c r="I28" s="51"/>
      <c r="J28" s="51"/>
      <c r="K28" s="52">
        <v>4</v>
      </c>
      <c r="L28" s="340">
        <f t="shared" si="9"/>
        <v>0</v>
      </c>
      <c r="M28" s="52"/>
      <c r="N28" s="52"/>
      <c r="O28" s="52"/>
      <c r="P28" s="52">
        <v>4</v>
      </c>
      <c r="Q28" s="340">
        <f t="shared" si="10"/>
        <v>0</v>
      </c>
      <c r="R28" s="52"/>
      <c r="S28" s="52"/>
      <c r="T28" s="52"/>
      <c r="U28" s="52">
        <v>4</v>
      </c>
      <c r="V28" s="340">
        <f t="shared" si="11"/>
        <v>0</v>
      </c>
      <c r="W28" s="52"/>
      <c r="X28" s="52"/>
      <c r="Y28" s="52"/>
      <c r="Z28" s="53" t="s">
        <v>458</v>
      </c>
      <c r="AA28" s="593"/>
      <c r="AB28" s="593"/>
      <c r="AC28" s="593"/>
    </row>
    <row r="29" spans="1:29" s="12" customFormat="1" ht="22.5" hidden="1" customHeight="1">
      <c r="A29" s="55"/>
      <c r="B29" s="56" t="s">
        <v>32</v>
      </c>
      <c r="C29" s="57" t="s">
        <v>25</v>
      </c>
      <c r="D29" s="50">
        <v>270</v>
      </c>
      <c r="E29" s="23">
        <f t="shared" si="0"/>
        <v>0</v>
      </c>
      <c r="F29" s="50">
        <f t="shared" ref="F29:P29" si="12">SUM(F30:F31)</f>
        <v>67</v>
      </c>
      <c r="G29" s="50">
        <f t="shared" si="12"/>
        <v>0</v>
      </c>
      <c r="H29" s="50">
        <f t="shared" si="12"/>
        <v>0</v>
      </c>
      <c r="I29" s="50">
        <f t="shared" si="12"/>
        <v>0</v>
      </c>
      <c r="J29" s="50">
        <f t="shared" si="12"/>
        <v>0</v>
      </c>
      <c r="K29" s="50">
        <f t="shared" si="12"/>
        <v>67</v>
      </c>
      <c r="L29" s="50">
        <f t="shared" si="12"/>
        <v>0</v>
      </c>
      <c r="M29" s="50">
        <f t="shared" si="12"/>
        <v>0</v>
      </c>
      <c r="N29" s="50">
        <f t="shared" si="12"/>
        <v>0</v>
      </c>
      <c r="O29" s="50">
        <f t="shared" si="12"/>
        <v>0</v>
      </c>
      <c r="P29" s="50">
        <f t="shared" si="12"/>
        <v>68</v>
      </c>
      <c r="Q29" s="340">
        <f t="shared" si="10"/>
        <v>0</v>
      </c>
      <c r="R29" s="50"/>
      <c r="S29" s="50"/>
      <c r="T29" s="50"/>
      <c r="U29" s="385">
        <f t="shared" ref="U29:Y29" si="13">SUM(U30:U31)</f>
        <v>68</v>
      </c>
      <c r="V29" s="385">
        <f t="shared" si="13"/>
        <v>0</v>
      </c>
      <c r="W29" s="385">
        <f t="shared" si="13"/>
        <v>0</v>
      </c>
      <c r="X29" s="385">
        <f t="shared" si="13"/>
        <v>0</v>
      </c>
      <c r="Y29" s="385">
        <f t="shared" si="13"/>
        <v>0</v>
      </c>
      <c r="Z29" s="42" t="s">
        <v>458</v>
      </c>
      <c r="AA29" s="588" t="s">
        <v>380</v>
      </c>
      <c r="AB29" s="588"/>
      <c r="AC29" s="588"/>
    </row>
    <row r="30" spans="1:29" s="12" customFormat="1" hidden="1">
      <c r="A30" s="44"/>
      <c r="B30" s="45" t="s">
        <v>33</v>
      </c>
      <c r="C30" s="46" t="s">
        <v>25</v>
      </c>
      <c r="D30" s="58">
        <v>120</v>
      </c>
      <c r="E30" s="23">
        <f t="shared" si="0"/>
        <v>0</v>
      </c>
      <c r="F30" s="59">
        <v>30</v>
      </c>
      <c r="G30" s="59">
        <f>SUM(H30:J30)</f>
        <v>0</v>
      </c>
      <c r="H30" s="59"/>
      <c r="I30" s="59"/>
      <c r="J30" s="59"/>
      <c r="K30" s="60">
        <v>30</v>
      </c>
      <c r="L30" s="60">
        <f>SUM(M30:O30)</f>
        <v>0</v>
      </c>
      <c r="M30" s="60"/>
      <c r="N30" s="60"/>
      <c r="O30" s="60"/>
      <c r="P30" s="60">
        <v>30</v>
      </c>
      <c r="Q30" s="340">
        <f t="shared" si="10"/>
        <v>0</v>
      </c>
      <c r="R30" s="60"/>
      <c r="S30" s="60"/>
      <c r="T30" s="60"/>
      <c r="U30" s="60">
        <v>30</v>
      </c>
      <c r="V30" s="60">
        <f>SUM(W30:Y30)</f>
        <v>0</v>
      </c>
      <c r="W30" s="60"/>
      <c r="X30" s="60"/>
      <c r="Y30" s="60"/>
      <c r="Z30" s="42" t="s">
        <v>458</v>
      </c>
      <c r="AA30" s="588"/>
      <c r="AB30" s="588"/>
      <c r="AC30" s="588"/>
    </row>
    <row r="31" spans="1:29" s="12" customFormat="1" hidden="1">
      <c r="A31" s="44"/>
      <c r="B31" s="45" t="s">
        <v>34</v>
      </c>
      <c r="C31" s="46" t="s">
        <v>25</v>
      </c>
      <c r="D31" s="58">
        <v>150</v>
      </c>
      <c r="E31" s="23">
        <f t="shared" si="0"/>
        <v>0</v>
      </c>
      <c r="F31" s="59">
        <v>37</v>
      </c>
      <c r="G31" s="59">
        <f>SUM(H31:J31)</f>
        <v>0</v>
      </c>
      <c r="H31" s="59"/>
      <c r="I31" s="59"/>
      <c r="J31" s="59"/>
      <c r="K31" s="60">
        <v>37</v>
      </c>
      <c r="L31" s="60">
        <f>SUM(M31:O31)</f>
        <v>0</v>
      </c>
      <c r="M31" s="60"/>
      <c r="N31" s="60"/>
      <c r="O31" s="60"/>
      <c r="P31" s="60">
        <v>38</v>
      </c>
      <c r="Q31" s="340">
        <f>SUM(R31:T31)</f>
        <v>0</v>
      </c>
      <c r="R31" s="60"/>
      <c r="S31" s="60"/>
      <c r="T31" s="60"/>
      <c r="U31" s="60">
        <v>38</v>
      </c>
      <c r="V31" s="60">
        <f>SUM(W31:Y31)</f>
        <v>0</v>
      </c>
      <c r="W31" s="60"/>
      <c r="X31" s="60"/>
      <c r="Y31" s="60"/>
      <c r="Z31" s="42" t="s">
        <v>458</v>
      </c>
      <c r="AA31" s="588"/>
      <c r="AB31" s="588"/>
      <c r="AC31" s="588"/>
    </row>
    <row r="32" spans="1:29" s="12" customFormat="1" hidden="1">
      <c r="A32" s="37"/>
      <c r="B32" s="38" t="s">
        <v>35</v>
      </c>
      <c r="C32" s="39" t="s">
        <v>25</v>
      </c>
      <c r="D32" s="50">
        <v>272</v>
      </c>
      <c r="E32" s="23">
        <f t="shared" si="0"/>
        <v>0</v>
      </c>
      <c r="F32" s="50">
        <f t="shared" ref="F32:P32" si="14">SUM(F33:F35)</f>
        <v>47</v>
      </c>
      <c r="G32" s="50">
        <f t="shared" si="14"/>
        <v>0</v>
      </c>
      <c r="H32" s="50">
        <f t="shared" si="14"/>
        <v>0</v>
      </c>
      <c r="I32" s="50">
        <f t="shared" si="14"/>
        <v>0</v>
      </c>
      <c r="J32" s="50">
        <f t="shared" si="14"/>
        <v>0</v>
      </c>
      <c r="K32" s="50">
        <f t="shared" si="14"/>
        <v>76</v>
      </c>
      <c r="L32" s="50">
        <f t="shared" si="14"/>
        <v>0</v>
      </c>
      <c r="M32" s="50">
        <f t="shared" si="14"/>
        <v>0</v>
      </c>
      <c r="N32" s="50">
        <f t="shared" si="14"/>
        <v>0</v>
      </c>
      <c r="O32" s="50">
        <f t="shared" si="14"/>
        <v>0</v>
      </c>
      <c r="P32" s="50">
        <f t="shared" si="14"/>
        <v>82</v>
      </c>
      <c r="Q32" s="340">
        <f t="shared" si="10"/>
        <v>0</v>
      </c>
      <c r="R32" s="50"/>
      <c r="S32" s="50"/>
      <c r="T32" s="50"/>
      <c r="U32" s="385">
        <f t="shared" ref="U32:Y32" si="15">SUM(U33:U35)</f>
        <v>67</v>
      </c>
      <c r="V32" s="385">
        <f t="shared" si="15"/>
        <v>0</v>
      </c>
      <c r="W32" s="385">
        <f t="shared" si="15"/>
        <v>0</v>
      </c>
      <c r="X32" s="385">
        <f t="shared" si="15"/>
        <v>0</v>
      </c>
      <c r="Y32" s="385">
        <f t="shared" si="15"/>
        <v>0</v>
      </c>
      <c r="Z32" s="42" t="s">
        <v>458</v>
      </c>
      <c r="AA32" s="588" t="s">
        <v>381</v>
      </c>
      <c r="AB32" s="588"/>
      <c r="AC32" s="588"/>
    </row>
    <row r="33" spans="1:29" s="12" customFormat="1" hidden="1">
      <c r="A33" s="44"/>
      <c r="B33" s="45" t="s">
        <v>36</v>
      </c>
      <c r="C33" s="46" t="s">
        <v>25</v>
      </c>
      <c r="D33" s="58">
        <v>170</v>
      </c>
      <c r="E33" s="23">
        <f t="shared" si="0"/>
        <v>0</v>
      </c>
      <c r="F33" s="59">
        <v>25</v>
      </c>
      <c r="G33" s="59">
        <f>SUM(H33:J33)</f>
        <v>0</v>
      </c>
      <c r="H33" s="59"/>
      <c r="I33" s="59"/>
      <c r="J33" s="59"/>
      <c r="K33" s="60">
        <v>45</v>
      </c>
      <c r="L33" s="60">
        <f>SUM(M33:O33)</f>
        <v>0</v>
      </c>
      <c r="M33" s="60"/>
      <c r="N33" s="60"/>
      <c r="O33" s="60"/>
      <c r="P33" s="60">
        <v>55</v>
      </c>
      <c r="Q33" s="340">
        <f t="shared" si="10"/>
        <v>0</v>
      </c>
      <c r="R33" s="60"/>
      <c r="S33" s="60"/>
      <c r="T33" s="60"/>
      <c r="U33" s="60">
        <v>45</v>
      </c>
      <c r="V33" s="60">
        <f>SUM(W33:Y33)</f>
        <v>0</v>
      </c>
      <c r="W33" s="60"/>
      <c r="X33" s="60"/>
      <c r="Y33" s="60"/>
      <c r="Z33" s="42" t="s">
        <v>458</v>
      </c>
      <c r="AA33" s="588"/>
      <c r="AB33" s="588"/>
      <c r="AC33" s="588"/>
    </row>
    <row r="34" spans="1:29" s="12" customFormat="1" hidden="1">
      <c r="A34" s="44"/>
      <c r="B34" s="45" t="s">
        <v>37</v>
      </c>
      <c r="C34" s="46" t="s">
        <v>25</v>
      </c>
      <c r="D34" s="58">
        <v>90</v>
      </c>
      <c r="E34" s="23">
        <f t="shared" si="0"/>
        <v>0</v>
      </c>
      <c r="F34" s="59">
        <v>20</v>
      </c>
      <c r="G34" s="59">
        <f t="shared" ref="G34:G37" si="16">SUM(H34:J34)</f>
        <v>0</v>
      </c>
      <c r="H34" s="59"/>
      <c r="I34" s="59"/>
      <c r="J34" s="59"/>
      <c r="K34" s="60">
        <v>25</v>
      </c>
      <c r="L34" s="60">
        <f t="shared" ref="L34:L41" si="17">SUM(M34:O34)</f>
        <v>0</v>
      </c>
      <c r="M34" s="60"/>
      <c r="N34" s="60"/>
      <c r="O34" s="60"/>
      <c r="P34" s="60">
        <v>25</v>
      </c>
      <c r="Q34" s="340">
        <f t="shared" si="10"/>
        <v>0</v>
      </c>
      <c r="R34" s="60"/>
      <c r="S34" s="60"/>
      <c r="T34" s="60"/>
      <c r="U34" s="60">
        <v>20</v>
      </c>
      <c r="V34" s="60">
        <f t="shared" ref="V34:V41" si="18">SUM(W34:Y34)</f>
        <v>0</v>
      </c>
      <c r="W34" s="60"/>
      <c r="X34" s="60"/>
      <c r="Y34" s="60"/>
      <c r="Z34" s="42" t="s">
        <v>458</v>
      </c>
      <c r="AA34" s="588"/>
      <c r="AB34" s="588"/>
      <c r="AC34" s="588"/>
    </row>
    <row r="35" spans="1:29" s="12" customFormat="1" hidden="1">
      <c r="A35" s="44"/>
      <c r="B35" s="45" t="s">
        <v>38</v>
      </c>
      <c r="C35" s="46" t="s">
        <v>25</v>
      </c>
      <c r="D35" s="58">
        <v>12</v>
      </c>
      <c r="E35" s="23">
        <f t="shared" si="0"/>
        <v>0</v>
      </c>
      <c r="F35" s="59">
        <v>2</v>
      </c>
      <c r="G35" s="59">
        <f t="shared" si="16"/>
        <v>0</v>
      </c>
      <c r="H35" s="59"/>
      <c r="I35" s="59"/>
      <c r="J35" s="59"/>
      <c r="K35" s="60">
        <v>6</v>
      </c>
      <c r="L35" s="60">
        <f t="shared" si="17"/>
        <v>0</v>
      </c>
      <c r="M35" s="60"/>
      <c r="N35" s="60"/>
      <c r="O35" s="60"/>
      <c r="P35" s="60">
        <v>2</v>
      </c>
      <c r="Q35" s="340">
        <f t="shared" si="10"/>
        <v>0</v>
      </c>
      <c r="R35" s="60"/>
      <c r="S35" s="60"/>
      <c r="T35" s="60"/>
      <c r="U35" s="60">
        <v>2</v>
      </c>
      <c r="V35" s="60">
        <f t="shared" si="18"/>
        <v>0</v>
      </c>
      <c r="W35" s="60"/>
      <c r="X35" s="60"/>
      <c r="Y35" s="60"/>
      <c r="Z35" s="42" t="s">
        <v>458</v>
      </c>
      <c r="AA35" s="588"/>
      <c r="AB35" s="588"/>
      <c r="AC35" s="588"/>
    </row>
    <row r="36" spans="1:29" hidden="1">
      <c r="A36" s="44"/>
      <c r="B36" s="477" t="s">
        <v>39</v>
      </c>
      <c r="C36" s="478" t="s">
        <v>25</v>
      </c>
      <c r="D36" s="485">
        <v>90</v>
      </c>
      <c r="E36" s="23">
        <f t="shared" si="0"/>
        <v>0</v>
      </c>
      <c r="F36" s="486">
        <v>20</v>
      </c>
      <c r="G36" s="59">
        <f t="shared" si="16"/>
        <v>0</v>
      </c>
      <c r="H36" s="486"/>
      <c r="I36" s="486"/>
      <c r="J36" s="486"/>
      <c r="K36" s="487">
        <v>25</v>
      </c>
      <c r="L36" s="60">
        <f t="shared" si="17"/>
        <v>0</v>
      </c>
      <c r="M36" s="487"/>
      <c r="N36" s="487"/>
      <c r="O36" s="487"/>
      <c r="P36" s="487">
        <v>25</v>
      </c>
      <c r="Q36" s="340">
        <f t="shared" si="10"/>
        <v>0</v>
      </c>
      <c r="R36" s="487"/>
      <c r="S36" s="487"/>
      <c r="T36" s="487"/>
      <c r="U36" s="487">
        <v>20</v>
      </c>
      <c r="V36" s="60">
        <f t="shared" si="18"/>
        <v>0</v>
      </c>
      <c r="W36" s="487"/>
      <c r="X36" s="487"/>
      <c r="Y36" s="487"/>
      <c r="Z36" s="482" t="s">
        <v>458</v>
      </c>
      <c r="AA36" s="592"/>
      <c r="AB36" s="592"/>
      <c r="AC36" s="592"/>
    </row>
    <row r="37" spans="1:29" hidden="1">
      <c r="A37" s="44"/>
      <c r="B37" s="477" t="s">
        <v>40</v>
      </c>
      <c r="C37" s="478" t="s">
        <v>25</v>
      </c>
      <c r="D37" s="488">
        <v>1</v>
      </c>
      <c r="E37" s="23">
        <f t="shared" si="0"/>
        <v>0</v>
      </c>
      <c r="F37" s="489">
        <v>1</v>
      </c>
      <c r="G37" s="59">
        <f t="shared" si="16"/>
        <v>0</v>
      </c>
      <c r="H37" s="489"/>
      <c r="I37" s="489"/>
      <c r="J37" s="489"/>
      <c r="K37" s="490">
        <v>0</v>
      </c>
      <c r="L37" s="60">
        <f t="shared" si="17"/>
        <v>0</v>
      </c>
      <c r="M37" s="490"/>
      <c r="N37" s="490"/>
      <c r="O37" s="490"/>
      <c r="P37" s="490">
        <v>0</v>
      </c>
      <c r="Q37" s="340">
        <f t="shared" si="10"/>
        <v>0</v>
      </c>
      <c r="R37" s="490"/>
      <c r="S37" s="490"/>
      <c r="T37" s="490"/>
      <c r="U37" s="490">
        <v>0</v>
      </c>
      <c r="V37" s="60">
        <f t="shared" si="18"/>
        <v>0</v>
      </c>
      <c r="W37" s="490"/>
      <c r="X37" s="490"/>
      <c r="Y37" s="490"/>
      <c r="Z37" s="482" t="s">
        <v>458</v>
      </c>
      <c r="AA37" s="592"/>
      <c r="AB37" s="592"/>
      <c r="AC37" s="592"/>
    </row>
    <row r="38" spans="1:29" s="12" customFormat="1" hidden="1">
      <c r="A38" s="37"/>
      <c r="B38" s="38" t="s">
        <v>41</v>
      </c>
      <c r="C38" s="39" t="s">
        <v>25</v>
      </c>
      <c r="D38" s="50">
        <v>290</v>
      </c>
      <c r="E38" s="23">
        <f t="shared" si="0"/>
        <v>0</v>
      </c>
      <c r="F38" s="51">
        <v>75</v>
      </c>
      <c r="G38" s="51">
        <f>SUM(H38:J38)</f>
        <v>0</v>
      </c>
      <c r="H38" s="51"/>
      <c r="I38" s="51"/>
      <c r="J38" s="51"/>
      <c r="K38" s="52">
        <v>70</v>
      </c>
      <c r="L38" s="60">
        <f t="shared" si="17"/>
        <v>0</v>
      </c>
      <c r="M38" s="52"/>
      <c r="N38" s="52"/>
      <c r="O38" s="52"/>
      <c r="P38" s="52">
        <v>70</v>
      </c>
      <c r="Q38" s="340">
        <f>SUM(R38:T38)</f>
        <v>0</v>
      </c>
      <c r="R38" s="52"/>
      <c r="S38" s="52"/>
      <c r="T38" s="52"/>
      <c r="U38" s="52">
        <v>75</v>
      </c>
      <c r="V38" s="60">
        <f>SUM(W38:Y38)</f>
        <v>0</v>
      </c>
      <c r="W38" s="52"/>
      <c r="X38" s="52"/>
      <c r="Y38" s="52"/>
      <c r="Z38" s="42" t="s">
        <v>458</v>
      </c>
      <c r="AA38" s="588"/>
      <c r="AB38" s="588"/>
      <c r="AC38" s="588"/>
    </row>
    <row r="39" spans="1:29" s="12" customFormat="1" hidden="1">
      <c r="A39" s="37"/>
      <c r="B39" s="38" t="s">
        <v>42</v>
      </c>
      <c r="C39" s="39" t="s">
        <v>25</v>
      </c>
      <c r="D39" s="50">
        <v>90</v>
      </c>
      <c r="E39" s="23">
        <f t="shared" si="0"/>
        <v>0</v>
      </c>
      <c r="F39" s="51">
        <v>20</v>
      </c>
      <c r="G39" s="51">
        <f>SUM(H39:J39)</f>
        <v>0</v>
      </c>
      <c r="H39" s="51"/>
      <c r="I39" s="51"/>
      <c r="J39" s="51"/>
      <c r="K39" s="52">
        <v>25</v>
      </c>
      <c r="L39" s="60">
        <f>SUM(M39:O39)</f>
        <v>0</v>
      </c>
      <c r="M39" s="52"/>
      <c r="N39" s="52"/>
      <c r="O39" s="52"/>
      <c r="P39" s="52">
        <v>20</v>
      </c>
      <c r="Q39" s="340">
        <f t="shared" si="10"/>
        <v>0</v>
      </c>
      <c r="R39" s="52"/>
      <c r="S39" s="52"/>
      <c r="T39" s="52"/>
      <c r="U39" s="52">
        <v>25</v>
      </c>
      <c r="V39" s="60">
        <f t="shared" si="18"/>
        <v>0</v>
      </c>
      <c r="W39" s="52"/>
      <c r="X39" s="52"/>
      <c r="Y39" s="52"/>
      <c r="Z39" s="42" t="s">
        <v>458</v>
      </c>
      <c r="AA39" s="588"/>
      <c r="AB39" s="588"/>
      <c r="AC39" s="588"/>
    </row>
    <row r="40" spans="1:29" s="43" customFormat="1" ht="44.25" hidden="1" customHeight="1">
      <c r="A40" s="37"/>
      <c r="B40" s="38" t="s">
        <v>43</v>
      </c>
      <c r="C40" s="39" t="s">
        <v>25</v>
      </c>
      <c r="D40" s="50">
        <v>250</v>
      </c>
      <c r="E40" s="23">
        <f t="shared" si="0"/>
        <v>0</v>
      </c>
      <c r="F40" s="51">
        <v>62</v>
      </c>
      <c r="G40" s="51">
        <f t="shared" ref="G40:G41" si="19">SUM(H40:J40)</f>
        <v>0</v>
      </c>
      <c r="H40" s="51"/>
      <c r="I40" s="51"/>
      <c r="J40" s="51"/>
      <c r="K40" s="52">
        <v>63</v>
      </c>
      <c r="L40" s="60">
        <f t="shared" si="17"/>
        <v>0</v>
      </c>
      <c r="M40" s="52"/>
      <c r="N40" s="52"/>
      <c r="O40" s="52"/>
      <c r="P40" s="52">
        <v>62</v>
      </c>
      <c r="Q40" s="340">
        <f t="shared" si="10"/>
        <v>0</v>
      </c>
      <c r="R40" s="52"/>
      <c r="S40" s="52"/>
      <c r="T40" s="52"/>
      <c r="U40" s="52">
        <v>63</v>
      </c>
      <c r="V40" s="60">
        <f t="shared" si="18"/>
        <v>0</v>
      </c>
      <c r="W40" s="52"/>
      <c r="X40" s="52"/>
      <c r="Y40" s="52"/>
      <c r="Z40" s="42" t="s">
        <v>458</v>
      </c>
      <c r="AA40" s="591"/>
      <c r="AB40" s="591"/>
      <c r="AC40" s="591"/>
    </row>
    <row r="41" spans="1:29" s="68" customFormat="1" ht="65.25" hidden="1" customHeight="1">
      <c r="A41" s="61"/>
      <c r="B41" s="62" t="s">
        <v>374</v>
      </c>
      <c r="C41" s="63" t="s">
        <v>25</v>
      </c>
      <c r="D41" s="64">
        <v>1</v>
      </c>
      <c r="E41" s="23">
        <f t="shared" si="0"/>
        <v>0</v>
      </c>
      <c r="F41" s="65">
        <v>1</v>
      </c>
      <c r="G41" s="51">
        <f t="shared" si="19"/>
        <v>0</v>
      </c>
      <c r="H41" s="65"/>
      <c r="I41" s="65"/>
      <c r="J41" s="65"/>
      <c r="K41" s="66">
        <v>0</v>
      </c>
      <c r="L41" s="60">
        <f t="shared" si="17"/>
        <v>0</v>
      </c>
      <c r="M41" s="66"/>
      <c r="N41" s="66"/>
      <c r="O41" s="66"/>
      <c r="P41" s="66">
        <v>0</v>
      </c>
      <c r="Q41" s="340">
        <f t="shared" si="10"/>
        <v>0</v>
      </c>
      <c r="R41" s="66"/>
      <c r="S41" s="66"/>
      <c r="T41" s="66"/>
      <c r="U41" s="66">
        <v>0</v>
      </c>
      <c r="V41" s="60">
        <f t="shared" si="18"/>
        <v>0</v>
      </c>
      <c r="W41" s="66"/>
      <c r="X41" s="66"/>
      <c r="Y41" s="66"/>
      <c r="Z41" s="67" t="s">
        <v>458</v>
      </c>
      <c r="AA41" s="594"/>
      <c r="AB41" s="594"/>
      <c r="AC41" s="594"/>
    </row>
    <row r="42" spans="1:29" s="70" customFormat="1" ht="39" hidden="1" customHeight="1">
      <c r="A42" s="69"/>
      <c r="B42" s="506" t="s">
        <v>44</v>
      </c>
      <c r="C42" s="507" t="s">
        <v>45</v>
      </c>
      <c r="D42" s="508">
        <f>SUM(D43+D46+D49+D50+D51+D55+D57+D58)</f>
        <v>213</v>
      </c>
      <c r="E42" s="23">
        <f t="shared" si="0"/>
        <v>0</v>
      </c>
      <c r="F42" s="508">
        <f t="shared" ref="F42:Y42" si="20">SUM(F43+F46+F49+F50+F51+F55+F57+F58)</f>
        <v>52</v>
      </c>
      <c r="G42" s="508">
        <f t="shared" si="20"/>
        <v>0</v>
      </c>
      <c r="H42" s="508">
        <f t="shared" si="20"/>
        <v>0</v>
      </c>
      <c r="I42" s="508">
        <f t="shared" si="20"/>
        <v>0</v>
      </c>
      <c r="J42" s="508">
        <f t="shared" si="20"/>
        <v>0</v>
      </c>
      <c r="K42" s="508">
        <f t="shared" si="20"/>
        <v>53</v>
      </c>
      <c r="L42" s="508">
        <f t="shared" si="20"/>
        <v>0</v>
      </c>
      <c r="M42" s="508">
        <f t="shared" si="20"/>
        <v>0</v>
      </c>
      <c r="N42" s="508">
        <f t="shared" si="20"/>
        <v>0</v>
      </c>
      <c r="O42" s="508">
        <f t="shared" si="20"/>
        <v>0</v>
      </c>
      <c r="P42" s="508">
        <f t="shared" si="20"/>
        <v>53</v>
      </c>
      <c r="Q42" s="508">
        <f t="shared" si="20"/>
        <v>0</v>
      </c>
      <c r="R42" s="508">
        <f t="shared" si="20"/>
        <v>0</v>
      </c>
      <c r="S42" s="508">
        <f t="shared" si="20"/>
        <v>0</v>
      </c>
      <c r="T42" s="508">
        <f t="shared" si="20"/>
        <v>0</v>
      </c>
      <c r="U42" s="508">
        <f t="shared" si="20"/>
        <v>55</v>
      </c>
      <c r="V42" s="508">
        <f t="shared" si="20"/>
        <v>0</v>
      </c>
      <c r="W42" s="508">
        <f t="shared" si="20"/>
        <v>0</v>
      </c>
      <c r="X42" s="508">
        <f t="shared" si="20"/>
        <v>0</v>
      </c>
      <c r="Y42" s="508">
        <f t="shared" si="20"/>
        <v>0</v>
      </c>
      <c r="Z42" s="509" t="s">
        <v>458</v>
      </c>
      <c r="AA42" s="622" t="s">
        <v>382</v>
      </c>
      <c r="AB42" s="595"/>
      <c r="AC42" s="595"/>
    </row>
    <row r="43" spans="1:29" s="12" customFormat="1" ht="21" hidden="1" customHeight="1">
      <c r="A43" s="37"/>
      <c r="B43" s="38" t="s">
        <v>46</v>
      </c>
      <c r="C43" s="39" t="s">
        <v>47</v>
      </c>
      <c r="D43" s="71">
        <v>13</v>
      </c>
      <c r="E43" s="23">
        <f t="shared" si="0"/>
        <v>0</v>
      </c>
      <c r="F43" s="71">
        <f t="shared" ref="F43:T45" si="21">SUM(F44:F45)</f>
        <v>3</v>
      </c>
      <c r="G43" s="71">
        <f t="shared" si="21"/>
        <v>0</v>
      </c>
      <c r="H43" s="71">
        <f t="shared" si="21"/>
        <v>0</v>
      </c>
      <c r="I43" s="71">
        <f t="shared" si="21"/>
        <v>0</v>
      </c>
      <c r="J43" s="71">
        <f t="shared" si="21"/>
        <v>0</v>
      </c>
      <c r="K43" s="71">
        <f t="shared" si="21"/>
        <v>3</v>
      </c>
      <c r="L43" s="71">
        <f t="shared" si="21"/>
        <v>0</v>
      </c>
      <c r="M43" s="71">
        <f t="shared" si="21"/>
        <v>0</v>
      </c>
      <c r="N43" s="71">
        <f t="shared" si="21"/>
        <v>0</v>
      </c>
      <c r="O43" s="71">
        <f t="shared" si="21"/>
        <v>0</v>
      </c>
      <c r="P43" s="71">
        <f t="shared" si="21"/>
        <v>4</v>
      </c>
      <c r="Q43" s="71">
        <f>SUM(Q45:Q45)</f>
        <v>0</v>
      </c>
      <c r="R43" s="71">
        <f t="shared" si="21"/>
        <v>0</v>
      </c>
      <c r="S43" s="71">
        <f t="shared" si="21"/>
        <v>0</v>
      </c>
      <c r="T43" s="71">
        <f t="shared" si="21"/>
        <v>0</v>
      </c>
      <c r="U43" s="74">
        <f t="shared" ref="U43:Y43" si="22">SUM(U44:U45)</f>
        <v>3</v>
      </c>
      <c r="V43" s="74">
        <f t="shared" si="22"/>
        <v>0</v>
      </c>
      <c r="W43" s="74">
        <f t="shared" si="22"/>
        <v>0</v>
      </c>
      <c r="X43" s="74">
        <f t="shared" si="22"/>
        <v>0</v>
      </c>
      <c r="Y43" s="74">
        <f t="shared" si="22"/>
        <v>0</v>
      </c>
      <c r="Z43" s="42" t="s">
        <v>458</v>
      </c>
      <c r="AA43" s="588" t="s">
        <v>383</v>
      </c>
      <c r="AB43" s="588"/>
      <c r="AC43" s="588"/>
    </row>
    <row r="44" spans="1:29" s="12" customFormat="1" hidden="1">
      <c r="A44" s="44"/>
      <c r="B44" s="45" t="s">
        <v>48</v>
      </c>
      <c r="C44" s="46" t="s">
        <v>49</v>
      </c>
      <c r="D44" s="71">
        <v>1</v>
      </c>
      <c r="E44" s="23">
        <f>SUM(G44+L44+Q45+V44)</f>
        <v>0</v>
      </c>
      <c r="F44" s="72">
        <v>0</v>
      </c>
      <c r="G44" s="72">
        <f>SUM(H44:J44)</f>
        <v>0</v>
      </c>
      <c r="H44" s="72"/>
      <c r="I44" s="72"/>
      <c r="J44" s="72"/>
      <c r="K44" s="73">
        <v>0</v>
      </c>
      <c r="L44" s="73">
        <f>SUM(M44:O44)</f>
        <v>0</v>
      </c>
      <c r="M44" s="73"/>
      <c r="N44" s="73"/>
      <c r="O44" s="73"/>
      <c r="P44" s="73">
        <v>1</v>
      </c>
      <c r="R44" s="73"/>
      <c r="S44" s="73"/>
      <c r="T44" s="73"/>
      <c r="U44" s="73">
        <v>0</v>
      </c>
      <c r="V44" s="73">
        <f>SUM(W44:Y44)</f>
        <v>0</v>
      </c>
      <c r="W44" s="73"/>
      <c r="X44" s="73"/>
      <c r="Y44" s="73"/>
      <c r="Z44" s="42" t="s">
        <v>458</v>
      </c>
      <c r="AA44" s="588"/>
      <c r="AB44" s="588"/>
      <c r="AC44" s="588"/>
    </row>
    <row r="45" spans="1:29" s="43" customFormat="1" ht="40.5" hidden="1">
      <c r="A45" s="44"/>
      <c r="B45" s="45" t="s">
        <v>50</v>
      </c>
      <c r="C45" s="46" t="s">
        <v>25</v>
      </c>
      <c r="D45" s="71">
        <v>12</v>
      </c>
      <c r="E45" s="23" t="e">
        <f>SUM(G45+L45+#REF!+V45)</f>
        <v>#REF!</v>
      </c>
      <c r="F45" s="72">
        <v>3</v>
      </c>
      <c r="G45" s="71">
        <f t="shared" si="21"/>
        <v>0</v>
      </c>
      <c r="H45" s="72"/>
      <c r="I45" s="72"/>
      <c r="J45" s="72"/>
      <c r="K45" s="73">
        <v>3</v>
      </c>
      <c r="L45" s="73">
        <f>SUM(M45:O45)</f>
        <v>0</v>
      </c>
      <c r="M45" s="73"/>
      <c r="N45" s="73"/>
      <c r="O45" s="73"/>
      <c r="P45" s="73">
        <v>3</v>
      </c>
      <c r="Q45" s="73">
        <f>SUM(R44:T44)</f>
        <v>0</v>
      </c>
      <c r="R45" s="73"/>
      <c r="S45" s="73"/>
      <c r="T45" s="73"/>
      <c r="U45" s="73">
        <v>3</v>
      </c>
      <c r="V45" s="73">
        <f>SUM(W45:Y45)</f>
        <v>0</v>
      </c>
      <c r="W45" s="73"/>
      <c r="X45" s="73"/>
      <c r="Y45" s="73"/>
      <c r="Z45" s="42" t="s">
        <v>458</v>
      </c>
      <c r="AA45" s="591"/>
      <c r="AB45" s="591"/>
      <c r="AC45" s="591"/>
    </row>
    <row r="46" spans="1:29" s="12" customFormat="1" ht="40.5" hidden="1">
      <c r="A46" s="37"/>
      <c r="B46" s="491" t="s">
        <v>51</v>
      </c>
      <c r="C46" s="492" t="s">
        <v>47</v>
      </c>
      <c r="D46" s="493">
        <v>4</v>
      </c>
      <c r="E46" s="23">
        <f t="shared" si="0"/>
        <v>0</v>
      </c>
      <c r="F46" s="493">
        <f t="shared" ref="F46:T46" si="23">SUM(F47:F48)</f>
        <v>1</v>
      </c>
      <c r="G46" s="493">
        <f t="shared" si="23"/>
        <v>0</v>
      </c>
      <c r="H46" s="493">
        <f t="shared" si="23"/>
        <v>0</v>
      </c>
      <c r="I46" s="493">
        <f t="shared" si="23"/>
        <v>0</v>
      </c>
      <c r="J46" s="493">
        <f t="shared" si="23"/>
        <v>0</v>
      </c>
      <c r="K46" s="493">
        <f t="shared" si="23"/>
        <v>1</v>
      </c>
      <c r="L46" s="493">
        <f t="shared" si="23"/>
        <v>0</v>
      </c>
      <c r="M46" s="493">
        <f t="shared" si="23"/>
        <v>0</v>
      </c>
      <c r="N46" s="493">
        <f t="shared" si="23"/>
        <v>0</v>
      </c>
      <c r="O46" s="493">
        <f t="shared" si="23"/>
        <v>0</v>
      </c>
      <c r="P46" s="493">
        <f t="shared" si="23"/>
        <v>1</v>
      </c>
      <c r="Q46" s="493">
        <f t="shared" si="23"/>
        <v>0</v>
      </c>
      <c r="R46" s="493">
        <f t="shared" si="23"/>
        <v>0</v>
      </c>
      <c r="S46" s="493">
        <f t="shared" si="23"/>
        <v>0</v>
      </c>
      <c r="T46" s="493">
        <f t="shared" si="23"/>
        <v>0</v>
      </c>
      <c r="U46" s="498">
        <f t="shared" ref="U46:Y46" si="24">SUM(U47:U48)</f>
        <v>1</v>
      </c>
      <c r="V46" s="498">
        <f t="shared" si="24"/>
        <v>0</v>
      </c>
      <c r="W46" s="498">
        <f t="shared" si="24"/>
        <v>0</v>
      </c>
      <c r="X46" s="498">
        <f t="shared" si="24"/>
        <v>0</v>
      </c>
      <c r="Y46" s="498">
        <f t="shared" si="24"/>
        <v>0</v>
      </c>
      <c r="Z46" s="42" t="s">
        <v>458</v>
      </c>
      <c r="AA46" s="591" t="s">
        <v>356</v>
      </c>
      <c r="AB46" s="588"/>
      <c r="AC46" s="588"/>
    </row>
    <row r="47" spans="1:29" s="12" customFormat="1" hidden="1">
      <c r="A47" s="44"/>
      <c r="B47" s="45" t="s">
        <v>52</v>
      </c>
      <c r="C47" s="46" t="s">
        <v>49</v>
      </c>
      <c r="D47" s="71">
        <v>1</v>
      </c>
      <c r="E47" s="23">
        <f t="shared" si="0"/>
        <v>0</v>
      </c>
      <c r="F47" s="72">
        <v>1</v>
      </c>
      <c r="G47" s="72">
        <f>SUM(H47:J47)</f>
        <v>0</v>
      </c>
      <c r="H47" s="72"/>
      <c r="I47" s="72"/>
      <c r="J47" s="72"/>
      <c r="K47" s="73">
        <v>0</v>
      </c>
      <c r="L47" s="73">
        <f>SUM(M47:O47)</f>
        <v>0</v>
      </c>
      <c r="M47" s="73"/>
      <c r="N47" s="73"/>
      <c r="O47" s="73"/>
      <c r="P47" s="73">
        <v>0</v>
      </c>
      <c r="Q47" s="73">
        <f>SUM(R47:T47)</f>
        <v>0</v>
      </c>
      <c r="R47" s="73"/>
      <c r="S47" s="73"/>
      <c r="T47" s="73"/>
      <c r="U47" s="73">
        <v>0</v>
      </c>
      <c r="V47" s="73">
        <f>SUM(W47:Y47)</f>
        <v>0</v>
      </c>
      <c r="W47" s="73"/>
      <c r="X47" s="73"/>
      <c r="Y47" s="73"/>
      <c r="Z47" s="42" t="s">
        <v>458</v>
      </c>
      <c r="AA47" s="591"/>
      <c r="AB47" s="588"/>
      <c r="AC47" s="588"/>
    </row>
    <row r="48" spans="1:29" s="43" customFormat="1" ht="60.75" hidden="1">
      <c r="A48" s="44"/>
      <c r="B48" s="45" t="s">
        <v>53</v>
      </c>
      <c r="C48" s="46" t="s">
        <v>25</v>
      </c>
      <c r="D48" s="71">
        <v>3</v>
      </c>
      <c r="E48" s="23">
        <f t="shared" si="0"/>
        <v>0</v>
      </c>
      <c r="F48" s="72">
        <v>0</v>
      </c>
      <c r="G48" s="72">
        <f>SUM(H48:J48)</f>
        <v>0</v>
      </c>
      <c r="H48" s="72"/>
      <c r="I48" s="72"/>
      <c r="J48" s="72"/>
      <c r="K48" s="73">
        <v>1</v>
      </c>
      <c r="L48" s="73">
        <f>SUM(M48:O48)</f>
        <v>0</v>
      </c>
      <c r="M48" s="73"/>
      <c r="N48" s="73"/>
      <c r="O48" s="73"/>
      <c r="P48" s="73">
        <v>1</v>
      </c>
      <c r="Q48" s="73">
        <f t="shared" ref="Q48:Q49" si="25">SUM(R48:T48)</f>
        <v>0</v>
      </c>
      <c r="R48" s="73"/>
      <c r="S48" s="73"/>
      <c r="T48" s="73"/>
      <c r="U48" s="73">
        <v>1</v>
      </c>
      <c r="V48" s="73">
        <f t="shared" ref="V48:V49" si="26">SUM(W48:Y48)</f>
        <v>0</v>
      </c>
      <c r="W48" s="73"/>
      <c r="X48" s="73"/>
      <c r="Y48" s="73"/>
      <c r="Z48" s="42" t="s">
        <v>458</v>
      </c>
      <c r="AA48" s="591"/>
      <c r="AB48" s="591"/>
      <c r="AC48" s="591"/>
    </row>
    <row r="49" spans="1:29" s="43" customFormat="1" ht="50.25" hidden="1" customHeight="1">
      <c r="A49" s="471"/>
      <c r="B49" s="472" t="s">
        <v>368</v>
      </c>
      <c r="C49" s="473" t="s">
        <v>49</v>
      </c>
      <c r="D49" s="496">
        <v>4</v>
      </c>
      <c r="E49" s="23">
        <f t="shared" si="0"/>
        <v>0</v>
      </c>
      <c r="F49" s="497">
        <v>1</v>
      </c>
      <c r="G49" s="497">
        <f>SUM(H49:J49)</f>
        <v>0</v>
      </c>
      <c r="H49" s="497"/>
      <c r="I49" s="497"/>
      <c r="J49" s="497"/>
      <c r="K49" s="326">
        <v>1</v>
      </c>
      <c r="L49" s="73">
        <f>SUM(M49:O49)</f>
        <v>0</v>
      </c>
      <c r="M49" s="326"/>
      <c r="N49" s="326"/>
      <c r="O49" s="326"/>
      <c r="P49" s="326">
        <v>1</v>
      </c>
      <c r="Q49" s="73">
        <f t="shared" si="25"/>
        <v>0</v>
      </c>
      <c r="R49" s="326"/>
      <c r="S49" s="326"/>
      <c r="T49" s="326"/>
      <c r="U49" s="326">
        <v>1</v>
      </c>
      <c r="V49" s="73">
        <f t="shared" si="26"/>
        <v>0</v>
      </c>
      <c r="W49" s="326"/>
      <c r="X49" s="326"/>
      <c r="Y49" s="326"/>
      <c r="Z49" s="476" t="s">
        <v>458</v>
      </c>
      <c r="AA49" s="591"/>
      <c r="AB49" s="591"/>
      <c r="AC49" s="591"/>
    </row>
    <row r="50" spans="1:29" s="43" customFormat="1" ht="43.5" hidden="1" customHeight="1">
      <c r="A50" s="37"/>
      <c r="B50" s="491" t="s">
        <v>54</v>
      </c>
      <c r="C50" s="492" t="s">
        <v>49</v>
      </c>
      <c r="D50" s="493">
        <v>1</v>
      </c>
      <c r="E50" s="23">
        <f t="shared" si="0"/>
        <v>0</v>
      </c>
      <c r="F50" s="494">
        <v>0</v>
      </c>
      <c r="G50" s="494">
        <f>SUM(H50:J50)</f>
        <v>0</v>
      </c>
      <c r="H50" s="494"/>
      <c r="I50" s="494"/>
      <c r="J50" s="494"/>
      <c r="K50" s="495">
        <v>0</v>
      </c>
      <c r="L50" s="73">
        <f>SUM(M50:O50)</f>
        <v>0</v>
      </c>
      <c r="M50" s="495"/>
      <c r="N50" s="495"/>
      <c r="O50" s="495"/>
      <c r="P50" s="495">
        <v>0</v>
      </c>
      <c r="Q50" s="73">
        <f>SUM(R50:T50)</f>
        <v>0</v>
      </c>
      <c r="R50" s="495"/>
      <c r="S50" s="495"/>
      <c r="T50" s="495"/>
      <c r="U50" s="495">
        <v>1</v>
      </c>
      <c r="V50" s="73">
        <f>SUM(W50:Y50)</f>
        <v>0</v>
      </c>
      <c r="W50" s="495"/>
      <c r="X50" s="495"/>
      <c r="Y50" s="495"/>
      <c r="Z50" s="42" t="s">
        <v>458</v>
      </c>
      <c r="AA50" s="591"/>
      <c r="AB50" s="591"/>
      <c r="AC50" s="591"/>
    </row>
    <row r="51" spans="1:29" s="12" customFormat="1" ht="26.25" hidden="1" customHeight="1">
      <c r="A51" s="37"/>
      <c r="B51" s="491" t="s">
        <v>55</v>
      </c>
      <c r="C51" s="492" t="s">
        <v>49</v>
      </c>
      <c r="D51" s="493">
        <v>4</v>
      </c>
      <c r="E51" s="23">
        <f t="shared" si="0"/>
        <v>0</v>
      </c>
      <c r="F51" s="493">
        <f t="shared" ref="F51:T51" si="27">SUM(F52:F53)</f>
        <v>1</v>
      </c>
      <c r="G51" s="493">
        <f t="shared" si="27"/>
        <v>0</v>
      </c>
      <c r="H51" s="493">
        <f t="shared" si="27"/>
        <v>0</v>
      </c>
      <c r="I51" s="493">
        <f t="shared" si="27"/>
        <v>0</v>
      </c>
      <c r="J51" s="493">
        <f t="shared" si="27"/>
        <v>0</v>
      </c>
      <c r="K51" s="493">
        <f t="shared" si="27"/>
        <v>1</v>
      </c>
      <c r="L51" s="493">
        <f t="shared" si="27"/>
        <v>0</v>
      </c>
      <c r="M51" s="493">
        <f t="shared" si="27"/>
        <v>0</v>
      </c>
      <c r="N51" s="493">
        <f t="shared" si="27"/>
        <v>0</v>
      </c>
      <c r="O51" s="493">
        <f t="shared" si="27"/>
        <v>0</v>
      </c>
      <c r="P51" s="493">
        <f t="shared" si="27"/>
        <v>1</v>
      </c>
      <c r="Q51" s="493">
        <f t="shared" si="27"/>
        <v>0</v>
      </c>
      <c r="R51" s="493">
        <f t="shared" si="27"/>
        <v>0</v>
      </c>
      <c r="S51" s="493">
        <f t="shared" si="27"/>
        <v>0</v>
      </c>
      <c r="T51" s="493">
        <f t="shared" si="27"/>
        <v>0</v>
      </c>
      <c r="U51" s="498">
        <f t="shared" ref="U51:Y51" si="28">SUM(U52:U53)</f>
        <v>1</v>
      </c>
      <c r="V51" s="498">
        <f t="shared" si="28"/>
        <v>0</v>
      </c>
      <c r="W51" s="498">
        <f t="shared" si="28"/>
        <v>0</v>
      </c>
      <c r="X51" s="498">
        <f t="shared" si="28"/>
        <v>0</v>
      </c>
      <c r="Y51" s="498">
        <f t="shared" si="28"/>
        <v>0</v>
      </c>
      <c r="Z51" s="42" t="s">
        <v>458</v>
      </c>
      <c r="AA51" s="588" t="s">
        <v>384</v>
      </c>
      <c r="AB51" s="588"/>
      <c r="AC51" s="588"/>
    </row>
    <row r="52" spans="1:29" s="43" customFormat="1" ht="50.25" hidden="1" customHeight="1">
      <c r="A52" s="76"/>
      <c r="B52" s="77" t="s">
        <v>369</v>
      </c>
      <c r="C52" s="78" t="s">
        <v>49</v>
      </c>
      <c r="D52" s="71">
        <v>1</v>
      </c>
      <c r="E52" s="23">
        <f t="shared" si="0"/>
        <v>0</v>
      </c>
      <c r="F52" s="72">
        <v>1</v>
      </c>
      <c r="G52" s="72">
        <f>SUM(H52:J52)</f>
        <v>0</v>
      </c>
      <c r="H52" s="72"/>
      <c r="I52" s="72"/>
      <c r="J52" s="72"/>
      <c r="K52" s="73">
        <v>0</v>
      </c>
      <c r="L52" s="73">
        <f>SUM(M52:O52)</f>
        <v>0</v>
      </c>
      <c r="M52" s="73"/>
      <c r="N52" s="73"/>
      <c r="O52" s="73"/>
      <c r="P52" s="73">
        <v>0</v>
      </c>
      <c r="Q52" s="73">
        <f>SUM(R52:T52)</f>
        <v>0</v>
      </c>
      <c r="R52" s="73"/>
      <c r="S52" s="73"/>
      <c r="T52" s="73"/>
      <c r="U52" s="73">
        <v>0</v>
      </c>
      <c r="V52" s="73">
        <f>SUM(W52:Y52)</f>
        <v>0</v>
      </c>
      <c r="W52" s="73"/>
      <c r="X52" s="73"/>
      <c r="Y52" s="73"/>
      <c r="Z52" s="42" t="s">
        <v>458</v>
      </c>
      <c r="AA52" s="591"/>
      <c r="AB52" s="591"/>
      <c r="AC52" s="591"/>
    </row>
    <row r="53" spans="1:29" s="43" customFormat="1" ht="38.25" hidden="1" customHeight="1">
      <c r="A53" s="76"/>
      <c r="B53" s="77" t="s">
        <v>370</v>
      </c>
      <c r="C53" s="78" t="s">
        <v>25</v>
      </c>
      <c r="D53" s="71">
        <v>3</v>
      </c>
      <c r="E53" s="23">
        <f t="shared" si="0"/>
        <v>0</v>
      </c>
      <c r="F53" s="72">
        <v>0</v>
      </c>
      <c r="G53" s="72">
        <f t="shared" ref="G53" si="29">SUM(H53:J53)</f>
        <v>0</v>
      </c>
      <c r="H53" s="72"/>
      <c r="I53" s="72"/>
      <c r="J53" s="72"/>
      <c r="K53" s="73">
        <v>1</v>
      </c>
      <c r="L53" s="73">
        <f>SUM(M53:O53)</f>
        <v>0</v>
      </c>
      <c r="M53" s="73"/>
      <c r="N53" s="73"/>
      <c r="O53" s="73"/>
      <c r="P53" s="73">
        <v>1</v>
      </c>
      <c r="Q53" s="73">
        <f>SUM(R53:T53)</f>
        <v>0</v>
      </c>
      <c r="R53" s="73"/>
      <c r="S53" s="73"/>
      <c r="T53" s="73"/>
      <c r="U53" s="73">
        <v>1</v>
      </c>
      <c r="V53" s="73">
        <f>SUM(W53:Y53)</f>
        <v>0</v>
      </c>
      <c r="W53" s="73"/>
      <c r="X53" s="73"/>
      <c r="Y53" s="73"/>
      <c r="Z53" s="42" t="s">
        <v>458</v>
      </c>
      <c r="AA53" s="591"/>
      <c r="AB53" s="591"/>
      <c r="AC53" s="591"/>
    </row>
    <row r="54" spans="1:29" s="43" customFormat="1" ht="12" hidden="1" customHeight="1">
      <c r="A54" s="76"/>
      <c r="B54" s="77" t="s">
        <v>371</v>
      </c>
      <c r="C54" s="78"/>
      <c r="D54" s="71"/>
      <c r="E54" s="23"/>
      <c r="F54" s="72"/>
      <c r="G54" s="72"/>
      <c r="H54" s="72"/>
      <c r="I54" s="72"/>
      <c r="J54" s="72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42"/>
      <c r="AA54" s="591"/>
      <c r="AB54" s="591"/>
      <c r="AC54" s="591"/>
    </row>
    <row r="55" spans="1:29" s="12" customFormat="1" hidden="1">
      <c r="A55" s="37"/>
      <c r="B55" s="491" t="s">
        <v>56</v>
      </c>
      <c r="C55" s="492" t="s">
        <v>373</v>
      </c>
      <c r="D55" s="493">
        <f>SUM(D56)</f>
        <v>1</v>
      </c>
      <c r="E55" s="23">
        <f t="shared" si="0"/>
        <v>0</v>
      </c>
      <c r="F55" s="493">
        <f t="shared" ref="F55:Y55" si="30">SUM(F56)</f>
        <v>0</v>
      </c>
      <c r="G55" s="493">
        <f t="shared" si="30"/>
        <v>0</v>
      </c>
      <c r="H55" s="493">
        <f t="shared" si="30"/>
        <v>0</v>
      </c>
      <c r="I55" s="493">
        <f t="shared" si="30"/>
        <v>0</v>
      </c>
      <c r="J55" s="493">
        <f t="shared" si="30"/>
        <v>0</v>
      </c>
      <c r="K55" s="493">
        <f t="shared" si="30"/>
        <v>0</v>
      </c>
      <c r="L55" s="493">
        <f t="shared" si="30"/>
        <v>0</v>
      </c>
      <c r="M55" s="493">
        <f t="shared" si="30"/>
        <v>0</v>
      </c>
      <c r="N55" s="493">
        <f t="shared" si="30"/>
        <v>0</v>
      </c>
      <c r="O55" s="493">
        <f t="shared" si="30"/>
        <v>0</v>
      </c>
      <c r="P55" s="493">
        <f t="shared" si="30"/>
        <v>0</v>
      </c>
      <c r="Q55" s="493">
        <f t="shared" si="30"/>
        <v>0</v>
      </c>
      <c r="R55" s="493">
        <f t="shared" si="30"/>
        <v>0</v>
      </c>
      <c r="S55" s="493">
        <f t="shared" si="30"/>
        <v>0</v>
      </c>
      <c r="T55" s="493">
        <f t="shared" si="30"/>
        <v>0</v>
      </c>
      <c r="U55" s="498">
        <f t="shared" si="30"/>
        <v>1</v>
      </c>
      <c r="V55" s="498">
        <f t="shared" si="30"/>
        <v>0</v>
      </c>
      <c r="W55" s="498">
        <f t="shared" si="30"/>
        <v>0</v>
      </c>
      <c r="X55" s="498">
        <f t="shared" si="30"/>
        <v>0</v>
      </c>
      <c r="Y55" s="498">
        <f t="shared" si="30"/>
        <v>0</v>
      </c>
      <c r="Z55" s="387" t="s">
        <v>458</v>
      </c>
      <c r="AA55" s="588" t="s">
        <v>385</v>
      </c>
      <c r="AB55" s="588"/>
      <c r="AC55" s="588"/>
    </row>
    <row r="56" spans="1:29" s="43" customFormat="1" ht="61.5" hidden="1" customHeight="1">
      <c r="A56" s="44"/>
      <c r="B56" s="45" t="s">
        <v>372</v>
      </c>
      <c r="C56" s="46" t="s">
        <v>373</v>
      </c>
      <c r="D56" s="71">
        <v>1</v>
      </c>
      <c r="E56" s="23">
        <f t="shared" si="0"/>
        <v>0</v>
      </c>
      <c r="F56" s="72">
        <v>0</v>
      </c>
      <c r="G56" s="72">
        <f>SUM(H56:J56)</f>
        <v>0</v>
      </c>
      <c r="H56" s="72"/>
      <c r="I56" s="72"/>
      <c r="J56" s="72"/>
      <c r="K56" s="73">
        <v>0</v>
      </c>
      <c r="L56" s="73">
        <f>SUM(M56:O56)</f>
        <v>0</v>
      </c>
      <c r="M56" s="73"/>
      <c r="N56" s="73"/>
      <c r="O56" s="73"/>
      <c r="P56" s="73">
        <v>0</v>
      </c>
      <c r="Q56" s="73">
        <f>SUM(R56:T56)</f>
        <v>0</v>
      </c>
      <c r="R56" s="73"/>
      <c r="S56" s="73"/>
      <c r="T56" s="73"/>
      <c r="U56" s="73">
        <v>1</v>
      </c>
      <c r="V56" s="73">
        <f>SUM(W56:Y56)</f>
        <v>0</v>
      </c>
      <c r="W56" s="73"/>
      <c r="X56" s="73"/>
      <c r="Y56" s="73"/>
      <c r="Z56" s="42" t="s">
        <v>458</v>
      </c>
      <c r="AA56" s="591"/>
      <c r="AB56" s="591"/>
      <c r="AC56" s="591"/>
    </row>
    <row r="57" spans="1:29" s="43" customFormat="1" ht="40.5" hidden="1">
      <c r="A57" s="37"/>
      <c r="B57" s="491" t="s">
        <v>57</v>
      </c>
      <c r="C57" s="492" t="s">
        <v>25</v>
      </c>
      <c r="D57" s="493">
        <v>2</v>
      </c>
      <c r="E57" s="23">
        <f t="shared" si="0"/>
        <v>0</v>
      </c>
      <c r="F57" s="494">
        <v>0</v>
      </c>
      <c r="G57" s="494">
        <f>SUM(H57:J57)</f>
        <v>0</v>
      </c>
      <c r="H57" s="494"/>
      <c r="I57" s="494"/>
      <c r="J57" s="494"/>
      <c r="K57" s="495">
        <v>1</v>
      </c>
      <c r="L57" s="73">
        <f>SUM(M57:O57)</f>
        <v>0</v>
      </c>
      <c r="M57" s="495"/>
      <c r="N57" s="495"/>
      <c r="O57" s="495"/>
      <c r="P57" s="495">
        <v>0</v>
      </c>
      <c r="Q57" s="73">
        <f>SUM(R57:T57)</f>
        <v>0</v>
      </c>
      <c r="R57" s="495"/>
      <c r="S57" s="495"/>
      <c r="T57" s="495"/>
      <c r="U57" s="495">
        <v>1</v>
      </c>
      <c r="V57" s="73">
        <f>SUM(W57:Y57)</f>
        <v>0</v>
      </c>
      <c r="W57" s="495"/>
      <c r="X57" s="495"/>
      <c r="Y57" s="495"/>
      <c r="Z57" s="42" t="s">
        <v>458</v>
      </c>
      <c r="AA57" s="591"/>
      <c r="AB57" s="591"/>
      <c r="AC57" s="591"/>
    </row>
    <row r="58" spans="1:29" s="12" customFormat="1" hidden="1">
      <c r="A58" s="37"/>
      <c r="B58" s="491" t="s">
        <v>58</v>
      </c>
      <c r="C58" s="492" t="s">
        <v>25</v>
      </c>
      <c r="D58" s="493">
        <v>184</v>
      </c>
      <c r="E58" s="23">
        <f t="shared" si="0"/>
        <v>0</v>
      </c>
      <c r="F58" s="493">
        <f t="shared" ref="F58:T58" si="31">SUM(F59:F61)</f>
        <v>46</v>
      </c>
      <c r="G58" s="493">
        <f t="shared" si="31"/>
        <v>0</v>
      </c>
      <c r="H58" s="493">
        <f t="shared" si="31"/>
        <v>0</v>
      </c>
      <c r="I58" s="493">
        <f t="shared" si="31"/>
        <v>0</v>
      </c>
      <c r="J58" s="493">
        <f t="shared" si="31"/>
        <v>0</v>
      </c>
      <c r="K58" s="493">
        <f t="shared" si="31"/>
        <v>46</v>
      </c>
      <c r="L58" s="493">
        <f t="shared" si="31"/>
        <v>0</v>
      </c>
      <c r="M58" s="493">
        <f t="shared" si="31"/>
        <v>0</v>
      </c>
      <c r="N58" s="493">
        <f t="shared" si="31"/>
        <v>0</v>
      </c>
      <c r="O58" s="493">
        <f t="shared" si="31"/>
        <v>0</v>
      </c>
      <c r="P58" s="493">
        <f t="shared" si="31"/>
        <v>46</v>
      </c>
      <c r="Q58" s="493">
        <f t="shared" si="31"/>
        <v>0</v>
      </c>
      <c r="R58" s="493">
        <f t="shared" si="31"/>
        <v>0</v>
      </c>
      <c r="S58" s="493">
        <f t="shared" si="31"/>
        <v>0</v>
      </c>
      <c r="T58" s="493">
        <f t="shared" si="31"/>
        <v>0</v>
      </c>
      <c r="U58" s="498">
        <f t="shared" ref="U58:Y58" si="32">SUM(U59:U61)</f>
        <v>46</v>
      </c>
      <c r="V58" s="498">
        <f t="shared" si="32"/>
        <v>0</v>
      </c>
      <c r="W58" s="498">
        <f t="shared" si="32"/>
        <v>0</v>
      </c>
      <c r="X58" s="498">
        <f t="shared" si="32"/>
        <v>0</v>
      </c>
      <c r="Y58" s="498">
        <f t="shared" si="32"/>
        <v>0</v>
      </c>
      <c r="Z58" s="387" t="s">
        <v>458</v>
      </c>
      <c r="AA58" s="588" t="s">
        <v>386</v>
      </c>
      <c r="AB58" s="588"/>
      <c r="AC58" s="588"/>
    </row>
    <row r="59" spans="1:29" s="12" customFormat="1" hidden="1">
      <c r="A59" s="44"/>
      <c r="B59" s="45" t="s">
        <v>59</v>
      </c>
      <c r="C59" s="46" t="s">
        <v>25</v>
      </c>
      <c r="D59" s="71">
        <v>24</v>
      </c>
      <c r="E59" s="23">
        <f t="shared" si="0"/>
        <v>0</v>
      </c>
      <c r="F59" s="72">
        <v>6</v>
      </c>
      <c r="G59" s="72">
        <f>SUM(H59:J59)</f>
        <v>0</v>
      </c>
      <c r="H59" s="72"/>
      <c r="I59" s="72"/>
      <c r="J59" s="72"/>
      <c r="K59" s="73">
        <v>6</v>
      </c>
      <c r="L59" s="73">
        <f>SUM(M59:O59)</f>
        <v>0</v>
      </c>
      <c r="M59" s="73"/>
      <c r="N59" s="73"/>
      <c r="O59" s="73"/>
      <c r="P59" s="73">
        <v>6</v>
      </c>
      <c r="Q59" s="73">
        <f>SUM(R59:T59)</f>
        <v>0</v>
      </c>
      <c r="R59" s="73"/>
      <c r="S59" s="73"/>
      <c r="T59" s="73"/>
      <c r="U59" s="73">
        <v>6</v>
      </c>
      <c r="V59" s="73">
        <f>SUM(W59:Y59)</f>
        <v>0</v>
      </c>
      <c r="W59" s="73"/>
      <c r="X59" s="73"/>
      <c r="Y59" s="73"/>
      <c r="Z59" s="42" t="s">
        <v>458</v>
      </c>
      <c r="AA59" s="588"/>
      <c r="AB59" s="588"/>
      <c r="AC59" s="588"/>
    </row>
    <row r="60" spans="1:29" s="12" customFormat="1" hidden="1">
      <c r="A60" s="44"/>
      <c r="B60" s="79" t="s">
        <v>60</v>
      </c>
      <c r="C60" s="80" t="s">
        <v>25</v>
      </c>
      <c r="D60" s="71">
        <v>60</v>
      </c>
      <c r="E60" s="23">
        <f t="shared" si="0"/>
        <v>0</v>
      </c>
      <c r="F60" s="72">
        <v>15</v>
      </c>
      <c r="G60" s="72">
        <f t="shared" ref="G60:G61" si="33">SUM(H60:J60)</f>
        <v>0</v>
      </c>
      <c r="H60" s="72"/>
      <c r="I60" s="72"/>
      <c r="J60" s="72"/>
      <c r="K60" s="73">
        <v>15</v>
      </c>
      <c r="L60" s="73">
        <f t="shared" ref="L60:L61" si="34">SUM(M60:O60)</f>
        <v>0</v>
      </c>
      <c r="M60" s="73"/>
      <c r="N60" s="73"/>
      <c r="O60" s="73"/>
      <c r="P60" s="73">
        <v>15</v>
      </c>
      <c r="Q60" s="73">
        <f t="shared" ref="Q60:Q61" si="35">SUM(R60:T60)</f>
        <v>0</v>
      </c>
      <c r="R60" s="73"/>
      <c r="S60" s="73"/>
      <c r="T60" s="73"/>
      <c r="U60" s="73">
        <v>15</v>
      </c>
      <c r="V60" s="73">
        <f t="shared" ref="V60:V61" si="36">SUM(W60:Y60)</f>
        <v>0</v>
      </c>
      <c r="W60" s="73"/>
      <c r="X60" s="73"/>
      <c r="Y60" s="73"/>
      <c r="Z60" s="42" t="s">
        <v>458</v>
      </c>
      <c r="AA60" s="588"/>
      <c r="AB60" s="588"/>
      <c r="AC60" s="588"/>
    </row>
    <row r="61" spans="1:29" s="12" customFormat="1" hidden="1">
      <c r="A61" s="44"/>
      <c r="B61" s="45" t="s">
        <v>61</v>
      </c>
      <c r="C61" s="46" t="s">
        <v>25</v>
      </c>
      <c r="D61" s="386">
        <v>100</v>
      </c>
      <c r="E61" s="23">
        <f t="shared" si="0"/>
        <v>0</v>
      </c>
      <c r="F61" s="75">
        <v>25</v>
      </c>
      <c r="G61" s="72">
        <f t="shared" si="33"/>
        <v>0</v>
      </c>
      <c r="H61" s="75"/>
      <c r="I61" s="75"/>
      <c r="J61" s="75"/>
      <c r="K61" s="75">
        <v>25</v>
      </c>
      <c r="L61" s="73">
        <f t="shared" si="34"/>
        <v>0</v>
      </c>
      <c r="M61" s="75"/>
      <c r="N61" s="75"/>
      <c r="O61" s="75"/>
      <c r="P61" s="75">
        <v>25</v>
      </c>
      <c r="Q61" s="73">
        <f t="shared" si="35"/>
        <v>0</v>
      </c>
      <c r="R61" s="75"/>
      <c r="S61" s="75"/>
      <c r="T61" s="75"/>
      <c r="U61" s="75">
        <v>25</v>
      </c>
      <c r="V61" s="73">
        <f t="shared" si="36"/>
        <v>0</v>
      </c>
      <c r="W61" s="75"/>
      <c r="X61" s="75"/>
      <c r="Y61" s="75"/>
      <c r="Z61" s="42" t="s">
        <v>458</v>
      </c>
      <c r="AA61" s="588"/>
      <c r="AB61" s="588"/>
      <c r="AC61" s="588"/>
    </row>
    <row r="62" spans="1:29" s="81" customFormat="1" ht="13.5" hidden="1" customHeight="1">
      <c r="A62" s="82"/>
      <c r="B62" s="499"/>
      <c r="C62" s="500"/>
      <c r="D62" s="501"/>
      <c r="E62" s="23"/>
      <c r="F62" s="502"/>
      <c r="G62" s="502"/>
      <c r="H62" s="502"/>
      <c r="I62" s="502"/>
      <c r="J62" s="502"/>
      <c r="K62" s="503"/>
      <c r="L62" s="503"/>
      <c r="M62" s="503"/>
      <c r="N62" s="503"/>
      <c r="O62" s="503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388"/>
      <c r="AA62" s="596"/>
      <c r="AB62" s="596"/>
      <c r="AC62" s="596"/>
    </row>
    <row r="63" spans="1:29" ht="21" thickTop="1">
      <c r="A63" s="83" t="s">
        <v>62</v>
      </c>
      <c r="B63" s="84" t="s">
        <v>63</v>
      </c>
      <c r="C63" s="570"/>
      <c r="D63" s="85"/>
      <c r="E63" s="643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389"/>
      <c r="AA63" s="592"/>
      <c r="AB63" s="592"/>
      <c r="AC63" s="592"/>
    </row>
    <row r="64" spans="1:29" ht="20.25" hidden="1" customHeight="1">
      <c r="A64" s="86"/>
      <c r="B64" s="87" t="s">
        <v>64</v>
      </c>
      <c r="C64" s="88"/>
      <c r="D64" s="89"/>
      <c r="E64" s="23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94"/>
      <c r="AA64" s="592"/>
      <c r="AB64" s="592"/>
      <c r="AC64" s="592"/>
    </row>
    <row r="65" spans="1:29" ht="87.75" hidden="1" customHeight="1">
      <c r="A65" s="90"/>
      <c r="B65" s="91" t="s">
        <v>375</v>
      </c>
      <c r="C65" s="92" t="s">
        <v>65</v>
      </c>
      <c r="D65" s="89">
        <v>90</v>
      </c>
      <c r="E65" s="23">
        <f t="shared" si="0"/>
        <v>0</v>
      </c>
      <c r="F65" s="89">
        <v>0</v>
      </c>
      <c r="G65" s="89">
        <f>SUM(H65:J65)</f>
        <v>0</v>
      </c>
      <c r="H65" s="89">
        <f>SUM(H74*100/30621)</f>
        <v>0</v>
      </c>
      <c r="I65" s="89">
        <f t="shared" ref="I65:J65" si="37">SUM(I74*100/30621)</f>
        <v>0</v>
      </c>
      <c r="J65" s="89">
        <f t="shared" si="37"/>
        <v>0</v>
      </c>
      <c r="K65" s="89">
        <v>45</v>
      </c>
      <c r="L65" s="89">
        <f>SUM(M65:O65)</f>
        <v>0</v>
      </c>
      <c r="M65" s="89">
        <f>SUM(M74*100/30621)</f>
        <v>0</v>
      </c>
      <c r="N65" s="89">
        <f t="shared" ref="N65:O65" si="38">SUM(N74*100/30621)</f>
        <v>0</v>
      </c>
      <c r="O65" s="89">
        <f t="shared" si="38"/>
        <v>0</v>
      </c>
      <c r="P65" s="89">
        <v>0</v>
      </c>
      <c r="Q65" s="89">
        <f>SUM(R65:T65)</f>
        <v>0</v>
      </c>
      <c r="R65" s="89">
        <f>SUM(R74*100/30621)</f>
        <v>0</v>
      </c>
      <c r="S65" s="89">
        <f t="shared" ref="S65:T65" si="39">SUM(S74*100/30621)</f>
        <v>0</v>
      </c>
      <c r="T65" s="89">
        <f t="shared" si="39"/>
        <v>0</v>
      </c>
      <c r="U65" s="89">
        <v>90</v>
      </c>
      <c r="V65" s="89">
        <f>SUM(W65:Y65)</f>
        <v>0</v>
      </c>
      <c r="W65" s="89">
        <f>SUM(W74*100/30621)</f>
        <v>0</v>
      </c>
      <c r="X65" s="89">
        <f t="shared" ref="X65:Y65" si="40">SUM(X74*100/30621)</f>
        <v>0</v>
      </c>
      <c r="Y65" s="89">
        <f t="shared" si="40"/>
        <v>0</v>
      </c>
      <c r="Z65" s="93" t="s">
        <v>458</v>
      </c>
      <c r="AA65" s="592" t="s">
        <v>387</v>
      </c>
      <c r="AB65" s="592"/>
      <c r="AC65" s="592"/>
    </row>
    <row r="66" spans="1:29" ht="60.75" hidden="1" customHeight="1">
      <c r="A66" s="90"/>
      <c r="B66" s="91" t="s">
        <v>297</v>
      </c>
      <c r="C66" s="92" t="s">
        <v>65</v>
      </c>
      <c r="D66" s="89">
        <v>90</v>
      </c>
      <c r="E66" s="23">
        <f t="shared" si="0"/>
        <v>0</v>
      </c>
      <c r="F66" s="89">
        <v>0</v>
      </c>
      <c r="G66" s="89">
        <f>SUM(H66:J66)</f>
        <v>0</v>
      </c>
      <c r="H66" s="89">
        <f>SUM(H153*100/398014)</f>
        <v>0</v>
      </c>
      <c r="I66" s="89">
        <f t="shared" ref="I66:J66" si="41">SUM(I153*100/398014)</f>
        <v>0</v>
      </c>
      <c r="J66" s="89">
        <f t="shared" si="41"/>
        <v>0</v>
      </c>
      <c r="K66" s="89">
        <v>45</v>
      </c>
      <c r="L66" s="89">
        <f>SUM(M66:O66)</f>
        <v>0</v>
      </c>
      <c r="M66" s="89">
        <f>SUM(M153*100/398014)</f>
        <v>0</v>
      </c>
      <c r="N66" s="89">
        <f t="shared" ref="N66:O66" si="42">SUM(N153*100/398014)</f>
        <v>0</v>
      </c>
      <c r="O66" s="89">
        <f t="shared" si="42"/>
        <v>0</v>
      </c>
      <c r="P66" s="89">
        <v>0</v>
      </c>
      <c r="Q66" s="89">
        <f>SUM(R66:T66)</f>
        <v>0</v>
      </c>
      <c r="R66" s="89">
        <f>SUM(R153*100/398014)</f>
        <v>0</v>
      </c>
      <c r="S66" s="89">
        <f t="shared" ref="S66:T66" si="43">SUM(S153*100/398014)</f>
        <v>0</v>
      </c>
      <c r="T66" s="89">
        <f t="shared" si="43"/>
        <v>0</v>
      </c>
      <c r="U66" s="89">
        <v>90</v>
      </c>
      <c r="V66" s="89">
        <f>SUM(W66:Y66)</f>
        <v>0</v>
      </c>
      <c r="W66" s="89">
        <f>SUM(W153*100/398014)</f>
        <v>0</v>
      </c>
      <c r="X66" s="89">
        <f t="shared" ref="X66:Y66" si="44">SUM(X153*100/398014)</f>
        <v>0</v>
      </c>
      <c r="Y66" s="89">
        <f t="shared" si="44"/>
        <v>0</v>
      </c>
      <c r="Z66" s="94" t="s">
        <v>458</v>
      </c>
      <c r="AA66" s="592" t="s">
        <v>388</v>
      </c>
      <c r="AB66" s="592"/>
      <c r="AC66" s="592"/>
    </row>
    <row r="67" spans="1:29" ht="20.25" hidden="1" customHeight="1">
      <c r="A67" s="86"/>
      <c r="B67" s="87" t="s">
        <v>16</v>
      </c>
      <c r="C67" s="95"/>
      <c r="D67" s="89"/>
      <c r="E67" s="23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96"/>
      <c r="AA67" s="592"/>
      <c r="AB67" s="592"/>
      <c r="AC67" s="592"/>
    </row>
    <row r="68" spans="1:29" ht="20.25" hidden="1" customHeight="1">
      <c r="A68" s="86"/>
      <c r="B68" s="97" t="s">
        <v>67</v>
      </c>
      <c r="C68" s="98" t="s">
        <v>68</v>
      </c>
      <c r="D68" s="102" t="s">
        <v>454</v>
      </c>
      <c r="E68" s="23">
        <f t="shared" si="0"/>
        <v>0</v>
      </c>
      <c r="F68" s="100">
        <v>0</v>
      </c>
      <c r="G68" s="100">
        <f>SUM(H68:J68)</f>
        <v>0</v>
      </c>
      <c r="H68" s="100"/>
      <c r="I68" s="100"/>
      <c r="J68" s="100"/>
      <c r="K68" s="102" t="s">
        <v>454</v>
      </c>
      <c r="L68" s="100">
        <f>SUM(M68:O68)</f>
        <v>0</v>
      </c>
      <c r="M68" s="100"/>
      <c r="N68" s="100"/>
      <c r="O68" s="100"/>
      <c r="P68" s="100">
        <v>0</v>
      </c>
      <c r="Q68" s="100">
        <f>SUM(R68:T68)</f>
        <v>0</v>
      </c>
      <c r="R68" s="100"/>
      <c r="S68" s="100"/>
      <c r="T68" s="100"/>
      <c r="U68" s="100">
        <v>0</v>
      </c>
      <c r="V68" s="100">
        <f>SUM(W68:Y68)</f>
        <v>0</v>
      </c>
      <c r="W68" s="99"/>
      <c r="X68" s="99"/>
      <c r="Y68" s="99"/>
      <c r="Z68" s="96" t="s">
        <v>357</v>
      </c>
      <c r="AA68" s="592" t="s">
        <v>376</v>
      </c>
      <c r="AB68" s="592"/>
      <c r="AC68" s="592"/>
    </row>
    <row r="69" spans="1:29" ht="20.25" hidden="1" customHeight="1">
      <c r="A69" s="86"/>
      <c r="B69" s="87" t="s">
        <v>69</v>
      </c>
      <c r="C69" s="95"/>
      <c r="D69" s="89"/>
      <c r="E69" s="23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100"/>
      <c r="R69" s="89"/>
      <c r="S69" s="89"/>
      <c r="T69" s="89"/>
      <c r="U69" s="89"/>
      <c r="V69" s="89"/>
      <c r="W69" s="89"/>
      <c r="X69" s="89"/>
      <c r="Y69" s="89"/>
      <c r="Z69" s="96"/>
      <c r="AA69" s="592"/>
      <c r="AB69" s="592"/>
      <c r="AC69" s="592"/>
    </row>
    <row r="70" spans="1:29" ht="59.25" hidden="1" customHeight="1">
      <c r="A70" s="86"/>
      <c r="B70" s="101" t="s">
        <v>377</v>
      </c>
      <c r="C70" s="98" t="s">
        <v>70</v>
      </c>
      <c r="D70" s="102" t="s">
        <v>71</v>
      </c>
      <c r="E70" s="23">
        <f t="shared" si="0"/>
        <v>0</v>
      </c>
      <c r="F70" s="100">
        <v>0</v>
      </c>
      <c r="G70" s="100">
        <f>SUM(H70:J70)</f>
        <v>0</v>
      </c>
      <c r="H70" s="100"/>
      <c r="I70" s="100"/>
      <c r="J70" s="100"/>
      <c r="K70" s="102" t="s">
        <v>71</v>
      </c>
      <c r="L70" s="100">
        <f>SUM(M70:O70)</f>
        <v>0</v>
      </c>
      <c r="M70" s="102"/>
      <c r="N70" s="102"/>
      <c r="O70" s="102"/>
      <c r="P70" s="100">
        <v>0</v>
      </c>
      <c r="Q70" s="100">
        <f t="shared" ref="Q70:Q71" si="45">SUM(R70:T70)</f>
        <v>0</v>
      </c>
      <c r="R70" s="100"/>
      <c r="S70" s="100"/>
      <c r="T70" s="100"/>
      <c r="U70" s="100">
        <v>0</v>
      </c>
      <c r="V70" s="100">
        <f>SUM(W70:Y70)</f>
        <v>0</v>
      </c>
      <c r="W70" s="100"/>
      <c r="X70" s="100"/>
      <c r="Y70" s="100"/>
      <c r="Z70" s="96" t="s">
        <v>458</v>
      </c>
      <c r="AA70" s="604" t="s">
        <v>354</v>
      </c>
      <c r="AB70" s="592"/>
      <c r="AC70" s="592"/>
    </row>
    <row r="71" spans="1:29" ht="87.75" hidden="1" customHeight="1">
      <c r="A71" s="103"/>
      <c r="B71" s="104" t="s">
        <v>364</v>
      </c>
      <c r="C71" s="105" t="s">
        <v>65</v>
      </c>
      <c r="D71" s="106">
        <v>100</v>
      </c>
      <c r="E71" s="23">
        <f t="shared" si="0"/>
        <v>0</v>
      </c>
      <c r="F71" s="106">
        <v>0</v>
      </c>
      <c r="G71" s="106">
        <f>SUM(H71:J71)</f>
        <v>0</v>
      </c>
      <c r="H71" s="106"/>
      <c r="I71" s="106"/>
      <c r="J71" s="106"/>
      <c r="K71" s="106">
        <v>0</v>
      </c>
      <c r="L71" s="100">
        <f>SUM(M71:O71)</f>
        <v>0</v>
      </c>
      <c r="M71" s="106"/>
      <c r="N71" s="106"/>
      <c r="O71" s="106"/>
      <c r="P71" s="106">
        <v>0</v>
      </c>
      <c r="Q71" s="100">
        <f t="shared" si="45"/>
        <v>0</v>
      </c>
      <c r="R71" s="106"/>
      <c r="S71" s="106"/>
      <c r="T71" s="106"/>
      <c r="U71" s="106">
        <v>100</v>
      </c>
      <c r="V71" s="100">
        <f>SUM(W71:Y71)</f>
        <v>0</v>
      </c>
      <c r="W71" s="106"/>
      <c r="X71" s="106"/>
      <c r="Y71" s="106"/>
      <c r="Z71" s="96" t="s">
        <v>458</v>
      </c>
      <c r="AA71" s="623" t="s">
        <v>354</v>
      </c>
      <c r="AB71" s="592"/>
      <c r="AC71" s="592"/>
    </row>
    <row r="72" spans="1:29" ht="8.25" hidden="1" customHeight="1">
      <c r="A72" s="107"/>
      <c r="B72" s="108"/>
      <c r="C72" s="109"/>
      <c r="D72" s="390"/>
      <c r="E72" s="23">
        <f t="shared" si="0"/>
        <v>0</v>
      </c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2"/>
      <c r="AA72" s="624"/>
      <c r="AB72" s="592"/>
      <c r="AC72" s="592"/>
    </row>
    <row r="73" spans="1:29">
      <c r="A73" s="110"/>
      <c r="B73" s="557" t="s">
        <v>72</v>
      </c>
      <c r="C73" s="558"/>
      <c r="D73" s="559"/>
      <c r="E73" s="644"/>
      <c r="F73" s="559"/>
      <c r="G73" s="559"/>
      <c r="H73" s="559"/>
      <c r="I73" s="559"/>
      <c r="J73" s="559"/>
      <c r="K73" s="560"/>
      <c r="L73" s="560"/>
      <c r="M73" s="560"/>
      <c r="N73" s="560"/>
      <c r="O73" s="560"/>
      <c r="P73" s="560"/>
      <c r="Q73" s="560"/>
      <c r="R73" s="560"/>
      <c r="S73" s="560"/>
      <c r="T73" s="560"/>
      <c r="U73" s="560"/>
      <c r="V73" s="560"/>
      <c r="W73" s="560"/>
      <c r="X73" s="560"/>
      <c r="Y73" s="560"/>
      <c r="Z73" s="561"/>
      <c r="AA73" s="592"/>
      <c r="AB73" s="592"/>
      <c r="AC73" s="592"/>
    </row>
    <row r="74" spans="1:29" ht="64.5" hidden="1" customHeight="1">
      <c r="A74" s="111"/>
      <c r="B74" s="112" t="s">
        <v>73</v>
      </c>
      <c r="C74" s="88" t="s">
        <v>74</v>
      </c>
      <c r="D74" s="113">
        <f>SUM(D75+D88+D89+D98+D106)</f>
        <v>30621</v>
      </c>
      <c r="E74" s="23">
        <f t="shared" si="0"/>
        <v>0</v>
      </c>
      <c r="F74" s="113">
        <f t="shared" ref="F74:Y74" si="46">SUM(F75+F88+F89+F98+F106)</f>
        <v>7367</v>
      </c>
      <c r="G74" s="113">
        <f t="shared" si="46"/>
        <v>0</v>
      </c>
      <c r="H74" s="113">
        <f t="shared" si="46"/>
        <v>0</v>
      </c>
      <c r="I74" s="113">
        <f t="shared" si="46"/>
        <v>0</v>
      </c>
      <c r="J74" s="113">
        <f t="shared" si="46"/>
        <v>0</v>
      </c>
      <c r="K74" s="113">
        <f t="shared" si="46"/>
        <v>7487</v>
      </c>
      <c r="L74" s="113">
        <f t="shared" si="46"/>
        <v>0</v>
      </c>
      <c r="M74" s="113">
        <f t="shared" si="46"/>
        <v>0</v>
      </c>
      <c r="N74" s="113">
        <f t="shared" si="46"/>
        <v>0</v>
      </c>
      <c r="O74" s="113">
        <f t="shared" si="46"/>
        <v>0</v>
      </c>
      <c r="P74" s="113">
        <f t="shared" si="46"/>
        <v>7243</v>
      </c>
      <c r="Q74" s="113">
        <f t="shared" si="46"/>
        <v>0</v>
      </c>
      <c r="R74" s="113">
        <f t="shared" si="46"/>
        <v>0</v>
      </c>
      <c r="S74" s="113">
        <f t="shared" si="46"/>
        <v>0</v>
      </c>
      <c r="T74" s="113">
        <f t="shared" si="46"/>
        <v>0</v>
      </c>
      <c r="U74" s="642">
        <f t="shared" si="46"/>
        <v>8524</v>
      </c>
      <c r="V74" s="113">
        <f t="shared" si="46"/>
        <v>0</v>
      </c>
      <c r="W74" s="113">
        <f t="shared" si="46"/>
        <v>0</v>
      </c>
      <c r="X74" s="113">
        <f t="shared" si="46"/>
        <v>0</v>
      </c>
      <c r="Y74" s="113">
        <f t="shared" si="46"/>
        <v>0</v>
      </c>
      <c r="Z74" s="114"/>
      <c r="AA74" s="604" t="s">
        <v>389</v>
      </c>
      <c r="AB74" s="592"/>
      <c r="AC74" s="592"/>
    </row>
    <row r="75" spans="1:29" ht="24" hidden="1" customHeight="1">
      <c r="A75" s="115"/>
      <c r="B75" s="116" t="s">
        <v>75</v>
      </c>
      <c r="C75" s="117" t="s">
        <v>76</v>
      </c>
      <c r="D75" s="171">
        <f>SUM(D76+D87)</f>
        <v>24336</v>
      </c>
      <c r="E75" s="23">
        <f t="shared" si="0"/>
        <v>0</v>
      </c>
      <c r="F75" s="171">
        <f t="shared" ref="F75:T75" si="47">SUM(F87+F76)</f>
        <v>6707</v>
      </c>
      <c r="G75" s="171">
        <f t="shared" si="47"/>
        <v>0</v>
      </c>
      <c r="H75" s="171">
        <f t="shared" si="47"/>
        <v>0</v>
      </c>
      <c r="I75" s="171">
        <f t="shared" si="47"/>
        <v>0</v>
      </c>
      <c r="J75" s="171">
        <f t="shared" si="47"/>
        <v>0</v>
      </c>
      <c r="K75" s="171">
        <f t="shared" si="47"/>
        <v>6487</v>
      </c>
      <c r="L75" s="171">
        <f t="shared" si="47"/>
        <v>0</v>
      </c>
      <c r="M75" s="171">
        <f t="shared" si="47"/>
        <v>0</v>
      </c>
      <c r="N75" s="171">
        <f t="shared" si="47"/>
        <v>0</v>
      </c>
      <c r="O75" s="171">
        <f t="shared" si="47"/>
        <v>0</v>
      </c>
      <c r="P75" s="171">
        <f t="shared" si="47"/>
        <v>6327</v>
      </c>
      <c r="Q75" s="171">
        <f t="shared" si="47"/>
        <v>0</v>
      </c>
      <c r="R75" s="171">
        <f t="shared" si="47"/>
        <v>0</v>
      </c>
      <c r="S75" s="171">
        <f t="shared" si="47"/>
        <v>0</v>
      </c>
      <c r="T75" s="171">
        <f t="shared" si="47"/>
        <v>0</v>
      </c>
      <c r="U75" s="172">
        <f t="shared" ref="U75:Y75" si="48">SUM(U87+U76)</f>
        <v>4815</v>
      </c>
      <c r="V75" s="172">
        <f t="shared" si="48"/>
        <v>0</v>
      </c>
      <c r="W75" s="172">
        <f t="shared" si="48"/>
        <v>0</v>
      </c>
      <c r="X75" s="172">
        <f t="shared" si="48"/>
        <v>0</v>
      </c>
      <c r="Y75" s="172">
        <f t="shared" si="48"/>
        <v>0</v>
      </c>
      <c r="Z75" s="114"/>
      <c r="AA75" s="604" t="s">
        <v>390</v>
      </c>
      <c r="AB75" s="592"/>
      <c r="AC75" s="592"/>
    </row>
    <row r="76" spans="1:29" hidden="1">
      <c r="A76" s="118"/>
      <c r="B76" s="119" t="s">
        <v>77</v>
      </c>
      <c r="C76" s="92" t="s">
        <v>76</v>
      </c>
      <c r="D76" s="125">
        <f>SUM(E76:U76)</f>
        <v>8736</v>
      </c>
      <c r="E76" s="23">
        <f t="shared" ref="E76:E139" si="49">SUM(G76+L76+Q76+V76)</f>
        <v>0</v>
      </c>
      <c r="F76" s="125">
        <f t="shared" ref="F76:T76" si="50">SUM(F82+F77)</f>
        <v>1457</v>
      </c>
      <c r="G76" s="125">
        <f t="shared" si="50"/>
        <v>0</v>
      </c>
      <c r="H76" s="125">
        <f t="shared" si="50"/>
        <v>0</v>
      </c>
      <c r="I76" s="125">
        <f t="shared" si="50"/>
        <v>0</v>
      </c>
      <c r="J76" s="125">
        <f t="shared" si="50"/>
        <v>0</v>
      </c>
      <c r="K76" s="125">
        <f t="shared" si="50"/>
        <v>3037</v>
      </c>
      <c r="L76" s="125">
        <f t="shared" si="50"/>
        <v>0</v>
      </c>
      <c r="M76" s="125">
        <f t="shared" si="50"/>
        <v>0</v>
      </c>
      <c r="N76" s="125">
        <f t="shared" si="50"/>
        <v>0</v>
      </c>
      <c r="O76" s="125">
        <f t="shared" si="50"/>
        <v>0</v>
      </c>
      <c r="P76" s="125">
        <f t="shared" si="50"/>
        <v>2877</v>
      </c>
      <c r="Q76" s="125">
        <f t="shared" si="50"/>
        <v>0</v>
      </c>
      <c r="R76" s="125">
        <f t="shared" si="50"/>
        <v>0</v>
      </c>
      <c r="S76" s="125">
        <f t="shared" si="50"/>
        <v>0</v>
      </c>
      <c r="T76" s="125">
        <f t="shared" si="50"/>
        <v>0</v>
      </c>
      <c r="U76" s="126">
        <f t="shared" ref="U76:Y76" si="51">SUM(U82+U77)</f>
        <v>1365</v>
      </c>
      <c r="V76" s="126">
        <f t="shared" si="51"/>
        <v>0</v>
      </c>
      <c r="W76" s="126">
        <f t="shared" si="51"/>
        <v>0</v>
      </c>
      <c r="X76" s="126">
        <f t="shared" si="51"/>
        <v>0</v>
      </c>
      <c r="Y76" s="126">
        <f t="shared" si="51"/>
        <v>0</v>
      </c>
      <c r="Z76" s="114" t="s">
        <v>78</v>
      </c>
      <c r="AA76" s="604" t="s">
        <v>391</v>
      </c>
      <c r="AB76" s="592"/>
      <c r="AC76" s="592"/>
    </row>
    <row r="77" spans="1:29" hidden="1">
      <c r="A77" s="120"/>
      <c r="B77" s="121" t="s">
        <v>79</v>
      </c>
      <c r="C77" s="122" t="s">
        <v>76</v>
      </c>
      <c r="D77" s="425">
        <f>SUM(D78:D81)</f>
        <v>3900</v>
      </c>
      <c r="E77" s="23">
        <f t="shared" si="49"/>
        <v>0</v>
      </c>
      <c r="F77" s="425">
        <f t="shared" ref="F77:Y77" si="52">SUM(F78:F81)</f>
        <v>0</v>
      </c>
      <c r="G77" s="425">
        <f t="shared" si="52"/>
        <v>0</v>
      </c>
      <c r="H77" s="425">
        <f t="shared" si="52"/>
        <v>0</v>
      </c>
      <c r="I77" s="425">
        <f t="shared" si="52"/>
        <v>0</v>
      </c>
      <c r="J77" s="425">
        <f t="shared" si="52"/>
        <v>0</v>
      </c>
      <c r="K77" s="425">
        <f t="shared" si="52"/>
        <v>2480</v>
      </c>
      <c r="L77" s="425">
        <f t="shared" si="52"/>
        <v>0</v>
      </c>
      <c r="M77" s="425">
        <f t="shared" si="52"/>
        <v>0</v>
      </c>
      <c r="N77" s="425">
        <f t="shared" si="52"/>
        <v>0</v>
      </c>
      <c r="O77" s="425">
        <f t="shared" si="52"/>
        <v>0</v>
      </c>
      <c r="P77" s="425">
        <f t="shared" si="52"/>
        <v>1420</v>
      </c>
      <c r="Q77" s="425">
        <f t="shared" si="52"/>
        <v>0</v>
      </c>
      <c r="R77" s="425">
        <f t="shared" si="52"/>
        <v>0</v>
      </c>
      <c r="S77" s="425">
        <f t="shared" si="52"/>
        <v>0</v>
      </c>
      <c r="T77" s="425">
        <f t="shared" si="52"/>
        <v>0</v>
      </c>
      <c r="U77" s="425">
        <f t="shared" si="52"/>
        <v>0</v>
      </c>
      <c r="V77" s="425">
        <f t="shared" si="52"/>
        <v>0</v>
      </c>
      <c r="W77" s="425">
        <f t="shared" si="52"/>
        <v>0</v>
      </c>
      <c r="X77" s="425">
        <f t="shared" si="52"/>
        <v>0</v>
      </c>
      <c r="Y77" s="425">
        <f t="shared" si="52"/>
        <v>0</v>
      </c>
      <c r="Z77" s="114" t="s">
        <v>78</v>
      </c>
      <c r="AA77" s="604" t="s">
        <v>392</v>
      </c>
      <c r="AB77" s="592"/>
      <c r="AC77" s="592"/>
    </row>
    <row r="78" spans="1:29" hidden="1">
      <c r="A78" s="118"/>
      <c r="B78" s="431" t="s">
        <v>80</v>
      </c>
      <c r="C78" s="432" t="s">
        <v>76</v>
      </c>
      <c r="D78" s="436">
        <f>SUM(E78:X78)</f>
        <v>1060</v>
      </c>
      <c r="E78" s="23">
        <f t="shared" si="49"/>
        <v>0</v>
      </c>
      <c r="F78" s="459">
        <v>0</v>
      </c>
      <c r="G78" s="459">
        <f>SUM(H78:J78)</f>
        <v>0</v>
      </c>
      <c r="H78" s="459"/>
      <c r="I78" s="459"/>
      <c r="J78" s="459"/>
      <c r="K78" s="438">
        <v>1060</v>
      </c>
      <c r="L78" s="438">
        <f>SUM(M78:O78)</f>
        <v>0</v>
      </c>
      <c r="M78" s="438"/>
      <c r="N78" s="438"/>
      <c r="O78" s="438"/>
      <c r="P78" s="460">
        <v>0</v>
      </c>
      <c r="Q78" s="460">
        <f>SUM(R78:T78)</f>
        <v>0</v>
      </c>
      <c r="R78" s="460"/>
      <c r="S78" s="460"/>
      <c r="T78" s="460"/>
      <c r="U78" s="460">
        <v>0</v>
      </c>
      <c r="V78" s="460">
        <f>SUM(W78:Y78)</f>
        <v>0</v>
      </c>
      <c r="W78" s="460"/>
      <c r="X78" s="460"/>
      <c r="Y78" s="460"/>
      <c r="Z78" s="398" t="s">
        <v>78</v>
      </c>
      <c r="AA78" s="604"/>
      <c r="AB78" s="592"/>
      <c r="AC78" s="592"/>
    </row>
    <row r="79" spans="1:29" s="124" customFormat="1" hidden="1">
      <c r="A79" s="123"/>
      <c r="B79" s="431" t="s">
        <v>81</v>
      </c>
      <c r="C79" s="432" t="s">
        <v>76</v>
      </c>
      <c r="D79" s="436">
        <f>SUM(E79:X79)</f>
        <v>2060</v>
      </c>
      <c r="E79" s="23">
        <f t="shared" si="49"/>
        <v>0</v>
      </c>
      <c r="F79" s="459">
        <v>0</v>
      </c>
      <c r="G79" s="459">
        <f t="shared" ref="G79:G81" si="53">SUM(H79:J79)</f>
        <v>0</v>
      </c>
      <c r="H79" s="459"/>
      <c r="I79" s="459"/>
      <c r="J79" s="459"/>
      <c r="K79" s="438">
        <v>1030</v>
      </c>
      <c r="L79" s="438">
        <f t="shared" ref="L79:L81" si="54">SUM(M79:O79)</f>
        <v>0</v>
      </c>
      <c r="M79" s="438"/>
      <c r="N79" s="438"/>
      <c r="O79" s="438"/>
      <c r="P79" s="438">
        <v>1030</v>
      </c>
      <c r="Q79" s="460">
        <f t="shared" ref="Q79:Q81" si="55">SUM(R79:T79)</f>
        <v>0</v>
      </c>
      <c r="R79" s="438"/>
      <c r="S79" s="438"/>
      <c r="T79" s="438"/>
      <c r="U79" s="438">
        <v>0</v>
      </c>
      <c r="V79" s="460">
        <f t="shared" ref="V79:V81" si="56">SUM(W79:Y79)</f>
        <v>0</v>
      </c>
      <c r="W79" s="438"/>
      <c r="X79" s="438"/>
      <c r="Y79" s="438"/>
      <c r="Z79" s="398" t="s">
        <v>78</v>
      </c>
      <c r="AA79" s="604"/>
      <c r="AB79" s="592"/>
      <c r="AC79" s="597"/>
    </row>
    <row r="80" spans="1:29" hidden="1">
      <c r="A80" s="118"/>
      <c r="B80" s="431" t="s">
        <v>82</v>
      </c>
      <c r="C80" s="432" t="s">
        <v>76</v>
      </c>
      <c r="D80" s="456">
        <f>SUM(E80:X80)</f>
        <v>20</v>
      </c>
      <c r="E80" s="23">
        <f t="shared" si="49"/>
        <v>0</v>
      </c>
      <c r="F80" s="457">
        <v>0</v>
      </c>
      <c r="G80" s="459">
        <f t="shared" si="53"/>
        <v>0</v>
      </c>
      <c r="H80" s="457"/>
      <c r="I80" s="457"/>
      <c r="J80" s="457"/>
      <c r="K80" s="458">
        <v>10</v>
      </c>
      <c r="L80" s="438">
        <f t="shared" si="54"/>
        <v>0</v>
      </c>
      <c r="M80" s="458"/>
      <c r="N80" s="458"/>
      <c r="O80" s="458"/>
      <c r="P80" s="458">
        <v>10</v>
      </c>
      <c r="Q80" s="460">
        <f t="shared" si="55"/>
        <v>0</v>
      </c>
      <c r="R80" s="458"/>
      <c r="S80" s="458"/>
      <c r="T80" s="458"/>
      <c r="U80" s="458">
        <v>0</v>
      </c>
      <c r="V80" s="460">
        <f t="shared" si="56"/>
        <v>0</v>
      </c>
      <c r="W80" s="458"/>
      <c r="X80" s="458"/>
      <c r="Y80" s="458"/>
      <c r="Z80" s="398" t="s">
        <v>78</v>
      </c>
      <c r="AA80" s="604"/>
      <c r="AB80" s="592"/>
      <c r="AC80" s="592"/>
    </row>
    <row r="81" spans="1:29" hidden="1">
      <c r="A81" s="118"/>
      <c r="B81" s="431" t="s">
        <v>83</v>
      </c>
      <c r="C81" s="432" t="s">
        <v>76</v>
      </c>
      <c r="D81" s="395">
        <f>SUM(E81:X81)</f>
        <v>760</v>
      </c>
      <c r="E81" s="23">
        <f t="shared" si="49"/>
        <v>0</v>
      </c>
      <c r="F81" s="396">
        <v>0</v>
      </c>
      <c r="G81" s="459">
        <f t="shared" si="53"/>
        <v>0</v>
      </c>
      <c r="H81" s="396"/>
      <c r="I81" s="396"/>
      <c r="J81" s="396"/>
      <c r="K81" s="397">
        <v>380</v>
      </c>
      <c r="L81" s="438">
        <f t="shared" si="54"/>
        <v>0</v>
      </c>
      <c r="M81" s="397"/>
      <c r="N81" s="397"/>
      <c r="O81" s="397"/>
      <c r="P81" s="397">
        <v>380</v>
      </c>
      <c r="Q81" s="460">
        <f t="shared" si="55"/>
        <v>0</v>
      </c>
      <c r="R81" s="397"/>
      <c r="S81" s="397"/>
      <c r="T81" s="397"/>
      <c r="U81" s="397">
        <v>0</v>
      </c>
      <c r="V81" s="460">
        <f t="shared" si="56"/>
        <v>0</v>
      </c>
      <c r="W81" s="397"/>
      <c r="X81" s="397"/>
      <c r="Y81" s="397"/>
      <c r="Z81" s="398" t="s">
        <v>78</v>
      </c>
      <c r="AA81" s="604"/>
      <c r="AB81" s="592"/>
      <c r="AC81" s="592"/>
    </row>
    <row r="82" spans="1:29" ht="40.5" hidden="1">
      <c r="A82" s="120"/>
      <c r="B82" s="121" t="s">
        <v>84</v>
      </c>
      <c r="C82" s="122" t="s">
        <v>76</v>
      </c>
      <c r="D82" s="426">
        <v>4836</v>
      </c>
      <c r="E82" s="23">
        <f t="shared" si="49"/>
        <v>0</v>
      </c>
      <c r="F82" s="426">
        <f t="shared" ref="F82:T82" si="57">SUM(F83:F86)</f>
        <v>1457</v>
      </c>
      <c r="G82" s="426">
        <f t="shared" si="57"/>
        <v>0</v>
      </c>
      <c r="H82" s="426">
        <f t="shared" si="57"/>
        <v>0</v>
      </c>
      <c r="I82" s="426">
        <f t="shared" si="57"/>
        <v>0</v>
      </c>
      <c r="J82" s="426">
        <f t="shared" si="57"/>
        <v>0</v>
      </c>
      <c r="K82" s="426">
        <f t="shared" si="57"/>
        <v>557</v>
      </c>
      <c r="L82" s="426">
        <f t="shared" si="57"/>
        <v>0</v>
      </c>
      <c r="M82" s="426">
        <f t="shared" si="57"/>
        <v>0</v>
      </c>
      <c r="N82" s="426">
        <f t="shared" si="57"/>
        <v>0</v>
      </c>
      <c r="O82" s="426">
        <f t="shared" si="57"/>
        <v>0</v>
      </c>
      <c r="P82" s="426">
        <f t="shared" si="57"/>
        <v>1457</v>
      </c>
      <c r="Q82" s="426">
        <f t="shared" si="57"/>
        <v>0</v>
      </c>
      <c r="R82" s="426">
        <f t="shared" si="57"/>
        <v>0</v>
      </c>
      <c r="S82" s="426">
        <f t="shared" si="57"/>
        <v>0</v>
      </c>
      <c r="T82" s="426">
        <f t="shared" si="57"/>
        <v>0</v>
      </c>
      <c r="U82" s="444">
        <f t="shared" ref="U82:Y82" si="58">SUM(U83:U86)</f>
        <v>1365</v>
      </c>
      <c r="V82" s="444">
        <f t="shared" si="58"/>
        <v>0</v>
      </c>
      <c r="W82" s="444">
        <f t="shared" si="58"/>
        <v>0</v>
      </c>
      <c r="X82" s="444">
        <f t="shared" si="58"/>
        <v>0</v>
      </c>
      <c r="Y82" s="444">
        <f t="shared" si="58"/>
        <v>0</v>
      </c>
      <c r="Z82" s="114" t="s">
        <v>78</v>
      </c>
      <c r="AA82" s="604" t="s">
        <v>393</v>
      </c>
      <c r="AB82" s="592"/>
      <c r="AC82" s="592"/>
    </row>
    <row r="83" spans="1:29" hidden="1">
      <c r="A83" s="195"/>
      <c r="B83" s="461" t="s">
        <v>80</v>
      </c>
      <c r="C83" s="462" t="s">
        <v>76</v>
      </c>
      <c r="D83" s="463">
        <v>2416</v>
      </c>
      <c r="E83" s="23">
        <f t="shared" si="49"/>
        <v>0</v>
      </c>
      <c r="F83" s="464">
        <v>805</v>
      </c>
      <c r="G83" s="464">
        <f>SUM(H83:J83)</f>
        <v>0</v>
      </c>
      <c r="H83" s="464"/>
      <c r="I83" s="464"/>
      <c r="J83" s="464"/>
      <c r="K83" s="465">
        <v>0</v>
      </c>
      <c r="L83" s="465">
        <f>SUM(M83:O83)</f>
        <v>0</v>
      </c>
      <c r="M83" s="465"/>
      <c r="N83" s="465"/>
      <c r="O83" s="465"/>
      <c r="P83" s="465">
        <v>805</v>
      </c>
      <c r="Q83" s="465">
        <f>SUM(R83:T83)</f>
        <v>0</v>
      </c>
      <c r="R83" s="465"/>
      <c r="S83" s="465"/>
      <c r="T83" s="465"/>
      <c r="U83" s="465">
        <v>806</v>
      </c>
      <c r="V83" s="465">
        <f>SUM(W83:Y83)</f>
        <v>0</v>
      </c>
      <c r="W83" s="465"/>
      <c r="X83" s="465"/>
      <c r="Y83" s="465"/>
      <c r="Z83" s="359" t="s">
        <v>78</v>
      </c>
      <c r="AA83" s="604"/>
      <c r="AB83" s="592"/>
      <c r="AC83" s="592"/>
    </row>
    <row r="84" spans="1:29" hidden="1">
      <c r="A84" s="195"/>
      <c r="B84" s="461" t="s">
        <v>81</v>
      </c>
      <c r="C84" s="462" t="s">
        <v>76</v>
      </c>
      <c r="D84" s="463">
        <v>1450</v>
      </c>
      <c r="E84" s="23">
        <f t="shared" si="49"/>
        <v>0</v>
      </c>
      <c r="F84" s="464">
        <v>362</v>
      </c>
      <c r="G84" s="464">
        <f t="shared" ref="G84:G88" si="59">SUM(H84:J84)</f>
        <v>0</v>
      </c>
      <c r="H84" s="464"/>
      <c r="I84" s="464"/>
      <c r="J84" s="464"/>
      <c r="K84" s="465">
        <v>362</v>
      </c>
      <c r="L84" s="465">
        <f t="shared" ref="L84:L88" si="60">SUM(M84:O84)</f>
        <v>0</v>
      </c>
      <c r="M84" s="465"/>
      <c r="N84" s="465"/>
      <c r="O84" s="465"/>
      <c r="P84" s="465">
        <v>362</v>
      </c>
      <c r="Q84" s="465">
        <f t="shared" ref="Q84:Q87" si="61">SUM(R84:T84)</f>
        <v>0</v>
      </c>
      <c r="R84" s="465"/>
      <c r="S84" s="465"/>
      <c r="T84" s="465"/>
      <c r="U84" s="465">
        <v>364</v>
      </c>
      <c r="V84" s="465">
        <f t="shared" ref="V84:V88" si="62">SUM(W84:Y84)</f>
        <v>0</v>
      </c>
      <c r="W84" s="465"/>
      <c r="X84" s="465"/>
      <c r="Y84" s="465"/>
      <c r="Z84" s="359" t="s">
        <v>78</v>
      </c>
      <c r="AA84" s="604"/>
      <c r="AB84" s="592"/>
      <c r="AC84" s="592"/>
    </row>
    <row r="85" spans="1:29" hidden="1">
      <c r="A85" s="195"/>
      <c r="B85" s="461" t="s">
        <v>82</v>
      </c>
      <c r="C85" s="462" t="s">
        <v>76</v>
      </c>
      <c r="D85" s="466">
        <v>20</v>
      </c>
      <c r="E85" s="23">
        <f t="shared" si="49"/>
        <v>0</v>
      </c>
      <c r="F85" s="467">
        <v>5</v>
      </c>
      <c r="G85" s="464">
        <f t="shared" si="59"/>
        <v>0</v>
      </c>
      <c r="H85" s="467"/>
      <c r="I85" s="467"/>
      <c r="J85" s="467"/>
      <c r="K85" s="468">
        <v>5</v>
      </c>
      <c r="L85" s="465">
        <f t="shared" si="60"/>
        <v>0</v>
      </c>
      <c r="M85" s="468"/>
      <c r="N85" s="468"/>
      <c r="O85" s="468"/>
      <c r="P85" s="468">
        <v>5</v>
      </c>
      <c r="Q85" s="465">
        <f t="shared" si="61"/>
        <v>0</v>
      </c>
      <c r="R85" s="468"/>
      <c r="S85" s="468"/>
      <c r="T85" s="468"/>
      <c r="U85" s="468">
        <v>5</v>
      </c>
      <c r="V85" s="465">
        <f t="shared" si="62"/>
        <v>0</v>
      </c>
      <c r="W85" s="468"/>
      <c r="X85" s="468"/>
      <c r="Y85" s="468"/>
      <c r="Z85" s="359" t="s">
        <v>78</v>
      </c>
      <c r="AA85" s="604"/>
      <c r="AB85" s="592"/>
      <c r="AC85" s="592"/>
    </row>
    <row r="86" spans="1:29" hidden="1">
      <c r="A86" s="195"/>
      <c r="B86" s="461" t="s">
        <v>83</v>
      </c>
      <c r="C86" s="462" t="s">
        <v>76</v>
      </c>
      <c r="D86" s="463">
        <v>950</v>
      </c>
      <c r="E86" s="23">
        <f t="shared" si="49"/>
        <v>0</v>
      </c>
      <c r="F86" s="464">
        <v>285</v>
      </c>
      <c r="G86" s="464">
        <f t="shared" si="59"/>
        <v>0</v>
      </c>
      <c r="H86" s="464"/>
      <c r="I86" s="464"/>
      <c r="J86" s="464"/>
      <c r="K86" s="465">
        <v>190</v>
      </c>
      <c r="L86" s="465">
        <f t="shared" si="60"/>
        <v>0</v>
      </c>
      <c r="M86" s="465"/>
      <c r="N86" s="465"/>
      <c r="O86" s="465"/>
      <c r="P86" s="465">
        <v>285</v>
      </c>
      <c r="Q86" s="465">
        <f t="shared" si="61"/>
        <v>0</v>
      </c>
      <c r="R86" s="465"/>
      <c r="S86" s="465"/>
      <c r="T86" s="465"/>
      <c r="U86" s="465">
        <v>190</v>
      </c>
      <c r="V86" s="465">
        <f t="shared" si="62"/>
        <v>0</v>
      </c>
      <c r="W86" s="465"/>
      <c r="X86" s="465"/>
      <c r="Y86" s="465"/>
      <c r="Z86" s="359" t="s">
        <v>78</v>
      </c>
      <c r="AA86" s="604"/>
      <c r="AB86" s="592"/>
      <c r="AC86" s="592"/>
    </row>
    <row r="87" spans="1:29" ht="44.25" hidden="1" customHeight="1">
      <c r="A87" s="195"/>
      <c r="B87" s="319" t="s">
        <v>85</v>
      </c>
      <c r="C87" s="320" t="s">
        <v>76</v>
      </c>
      <c r="D87" s="463">
        <v>15600</v>
      </c>
      <c r="E87" s="23">
        <f t="shared" si="49"/>
        <v>0</v>
      </c>
      <c r="F87" s="464">
        <v>5250</v>
      </c>
      <c r="G87" s="464">
        <f t="shared" si="59"/>
        <v>0</v>
      </c>
      <c r="H87" s="464"/>
      <c r="I87" s="464"/>
      <c r="J87" s="464"/>
      <c r="K87" s="465">
        <v>3450</v>
      </c>
      <c r="L87" s="465">
        <f t="shared" si="60"/>
        <v>0</v>
      </c>
      <c r="M87" s="465"/>
      <c r="N87" s="465"/>
      <c r="O87" s="465"/>
      <c r="P87" s="465">
        <v>3450</v>
      </c>
      <c r="Q87" s="465">
        <f t="shared" si="61"/>
        <v>0</v>
      </c>
      <c r="R87" s="465"/>
      <c r="S87" s="465"/>
      <c r="T87" s="465"/>
      <c r="U87" s="465">
        <v>3450</v>
      </c>
      <c r="V87" s="465">
        <f t="shared" si="62"/>
        <v>0</v>
      </c>
      <c r="W87" s="465"/>
      <c r="X87" s="465"/>
      <c r="Y87" s="465"/>
      <c r="Z87" s="359" t="s">
        <v>86</v>
      </c>
      <c r="AA87" s="598"/>
      <c r="AB87" s="592"/>
      <c r="AC87" s="592"/>
    </row>
    <row r="88" spans="1:29" s="124" customFormat="1" ht="40.5" hidden="1">
      <c r="A88" s="127"/>
      <c r="B88" s="128" t="s">
        <v>283</v>
      </c>
      <c r="C88" s="129" t="s">
        <v>87</v>
      </c>
      <c r="D88" s="130">
        <v>1200</v>
      </c>
      <c r="E88" s="23">
        <f t="shared" si="49"/>
        <v>0</v>
      </c>
      <c r="F88" s="131">
        <v>200</v>
      </c>
      <c r="G88" s="464">
        <f t="shared" si="59"/>
        <v>0</v>
      </c>
      <c r="H88" s="131"/>
      <c r="I88" s="131"/>
      <c r="J88" s="131"/>
      <c r="K88" s="132">
        <v>400</v>
      </c>
      <c r="L88" s="465">
        <f t="shared" si="60"/>
        <v>0</v>
      </c>
      <c r="M88" s="132"/>
      <c r="N88" s="132"/>
      <c r="O88" s="132"/>
      <c r="P88" s="132">
        <v>350</v>
      </c>
      <c r="Q88" s="465">
        <f>SUM(R88:T88)</f>
        <v>0</v>
      </c>
      <c r="R88" s="132"/>
      <c r="S88" s="132"/>
      <c r="T88" s="132"/>
      <c r="U88" s="132">
        <v>250</v>
      </c>
      <c r="V88" s="465">
        <f t="shared" si="62"/>
        <v>0</v>
      </c>
      <c r="W88" s="132"/>
      <c r="X88" s="132"/>
      <c r="Y88" s="132"/>
      <c r="Z88" s="427" t="s">
        <v>88</v>
      </c>
      <c r="AA88" s="597"/>
      <c r="AB88" s="597"/>
      <c r="AC88" s="597"/>
    </row>
    <row r="89" spans="1:29" ht="24.75" hidden="1" customHeight="1">
      <c r="A89" s="118"/>
      <c r="B89" s="116" t="s">
        <v>89</v>
      </c>
      <c r="C89" s="117" t="s">
        <v>90</v>
      </c>
      <c r="D89" s="133">
        <v>4740</v>
      </c>
      <c r="E89" s="23">
        <f t="shared" si="49"/>
        <v>0</v>
      </c>
      <c r="F89" s="133">
        <f t="shared" ref="F89:T89" si="63">SUM(F90+F97)</f>
        <v>400</v>
      </c>
      <c r="G89" s="133">
        <f t="shared" si="63"/>
        <v>0</v>
      </c>
      <c r="H89" s="133">
        <f t="shared" si="63"/>
        <v>0</v>
      </c>
      <c r="I89" s="133">
        <f t="shared" si="63"/>
        <v>0</v>
      </c>
      <c r="J89" s="133">
        <f t="shared" si="63"/>
        <v>0</v>
      </c>
      <c r="K89" s="133">
        <f t="shared" si="63"/>
        <v>520</v>
      </c>
      <c r="L89" s="133">
        <f t="shared" si="63"/>
        <v>0</v>
      </c>
      <c r="M89" s="133">
        <f t="shared" si="63"/>
        <v>0</v>
      </c>
      <c r="N89" s="133">
        <f t="shared" si="63"/>
        <v>0</v>
      </c>
      <c r="O89" s="133">
        <f t="shared" si="63"/>
        <v>0</v>
      </c>
      <c r="P89" s="133">
        <f t="shared" si="63"/>
        <v>400</v>
      </c>
      <c r="Q89" s="133">
        <f t="shared" si="63"/>
        <v>0</v>
      </c>
      <c r="R89" s="133">
        <f t="shared" si="63"/>
        <v>0</v>
      </c>
      <c r="S89" s="133">
        <f t="shared" si="63"/>
        <v>0</v>
      </c>
      <c r="T89" s="133">
        <f t="shared" si="63"/>
        <v>0</v>
      </c>
      <c r="U89" s="520">
        <f t="shared" ref="U89:Y89" si="64">SUM(U90+U97)</f>
        <v>3420</v>
      </c>
      <c r="V89" s="520">
        <f t="shared" si="64"/>
        <v>0</v>
      </c>
      <c r="W89" s="520">
        <f t="shared" si="64"/>
        <v>0</v>
      </c>
      <c r="X89" s="520">
        <f t="shared" si="64"/>
        <v>0</v>
      </c>
      <c r="Y89" s="520">
        <f t="shared" si="64"/>
        <v>0</v>
      </c>
      <c r="Z89" s="134" t="s">
        <v>459</v>
      </c>
      <c r="AA89" s="592" t="s">
        <v>394</v>
      </c>
      <c r="AB89" s="592"/>
      <c r="AC89" s="592"/>
    </row>
    <row r="90" spans="1:29" ht="44.25" hidden="1" customHeight="1">
      <c r="A90" s="118"/>
      <c r="B90" s="119" t="s">
        <v>91</v>
      </c>
      <c r="C90" s="92" t="s">
        <v>90</v>
      </c>
      <c r="D90" s="125">
        <v>3600</v>
      </c>
      <c r="E90" s="23">
        <f t="shared" si="49"/>
        <v>0</v>
      </c>
      <c r="F90" s="125">
        <f t="shared" ref="F90:T90" si="65">SUM(F91+F94)</f>
        <v>400</v>
      </c>
      <c r="G90" s="125">
        <f t="shared" si="65"/>
        <v>0</v>
      </c>
      <c r="H90" s="125">
        <f t="shared" si="65"/>
        <v>0</v>
      </c>
      <c r="I90" s="125">
        <f t="shared" si="65"/>
        <v>0</v>
      </c>
      <c r="J90" s="125">
        <f t="shared" si="65"/>
        <v>0</v>
      </c>
      <c r="K90" s="125">
        <f t="shared" si="65"/>
        <v>520</v>
      </c>
      <c r="L90" s="125">
        <f t="shared" si="65"/>
        <v>0</v>
      </c>
      <c r="M90" s="125">
        <f t="shared" si="65"/>
        <v>0</v>
      </c>
      <c r="N90" s="125">
        <f t="shared" si="65"/>
        <v>0</v>
      </c>
      <c r="O90" s="125">
        <f t="shared" si="65"/>
        <v>0</v>
      </c>
      <c r="P90" s="125">
        <f t="shared" si="65"/>
        <v>400</v>
      </c>
      <c r="Q90" s="125">
        <f t="shared" si="65"/>
        <v>0</v>
      </c>
      <c r="R90" s="125">
        <f t="shared" si="65"/>
        <v>0</v>
      </c>
      <c r="S90" s="125">
        <f t="shared" si="65"/>
        <v>0</v>
      </c>
      <c r="T90" s="125">
        <f t="shared" si="65"/>
        <v>0</v>
      </c>
      <c r="U90" s="519">
        <f t="shared" ref="U90:Y90" si="66">SUM(U91+U94)</f>
        <v>2280</v>
      </c>
      <c r="V90" s="519">
        <f t="shared" si="66"/>
        <v>0</v>
      </c>
      <c r="W90" s="519">
        <f t="shared" si="66"/>
        <v>0</v>
      </c>
      <c r="X90" s="519">
        <f t="shared" si="66"/>
        <v>0</v>
      </c>
      <c r="Y90" s="519">
        <f t="shared" si="66"/>
        <v>0</v>
      </c>
      <c r="Z90" s="134" t="s">
        <v>459</v>
      </c>
      <c r="AA90" s="592" t="s">
        <v>395</v>
      </c>
      <c r="AB90" s="592"/>
      <c r="AC90" s="592"/>
    </row>
    <row r="91" spans="1:29" ht="44.25" hidden="1" customHeight="1">
      <c r="A91" s="135"/>
      <c r="B91" s="441" t="s">
        <v>92</v>
      </c>
      <c r="C91" s="442" t="s">
        <v>90</v>
      </c>
      <c r="D91" s="425">
        <v>1620</v>
      </c>
      <c r="E91" s="23">
        <f t="shared" si="49"/>
        <v>0</v>
      </c>
      <c r="F91" s="425">
        <f t="shared" ref="F91:T91" si="67">SUM(F92:F93)</f>
        <v>400</v>
      </c>
      <c r="G91" s="425">
        <f t="shared" si="67"/>
        <v>0</v>
      </c>
      <c r="H91" s="425">
        <f t="shared" si="67"/>
        <v>0</v>
      </c>
      <c r="I91" s="425">
        <f t="shared" si="67"/>
        <v>0</v>
      </c>
      <c r="J91" s="425">
        <f t="shared" si="67"/>
        <v>0</v>
      </c>
      <c r="K91" s="425">
        <f t="shared" si="67"/>
        <v>520</v>
      </c>
      <c r="L91" s="425">
        <f t="shared" si="67"/>
        <v>0</v>
      </c>
      <c r="M91" s="425">
        <f t="shared" si="67"/>
        <v>0</v>
      </c>
      <c r="N91" s="425">
        <f t="shared" si="67"/>
        <v>0</v>
      </c>
      <c r="O91" s="425">
        <f t="shared" si="67"/>
        <v>0</v>
      </c>
      <c r="P91" s="425">
        <f t="shared" si="67"/>
        <v>400</v>
      </c>
      <c r="Q91" s="425">
        <f t="shared" si="67"/>
        <v>0</v>
      </c>
      <c r="R91" s="425">
        <f t="shared" si="67"/>
        <v>0</v>
      </c>
      <c r="S91" s="425">
        <f t="shared" si="67"/>
        <v>0</v>
      </c>
      <c r="T91" s="425">
        <f t="shared" si="67"/>
        <v>0</v>
      </c>
      <c r="U91" s="443">
        <f t="shared" ref="U91:Y91" si="68">SUM(U92:U93)</f>
        <v>300</v>
      </c>
      <c r="V91" s="443">
        <f t="shared" si="68"/>
        <v>0</v>
      </c>
      <c r="W91" s="443">
        <f t="shared" si="68"/>
        <v>0</v>
      </c>
      <c r="X91" s="443">
        <f t="shared" si="68"/>
        <v>0</v>
      </c>
      <c r="Y91" s="443">
        <f t="shared" si="68"/>
        <v>0</v>
      </c>
      <c r="Z91" s="114" t="s">
        <v>459</v>
      </c>
      <c r="AA91" s="592" t="s">
        <v>396</v>
      </c>
      <c r="AB91" s="592"/>
      <c r="AC91" s="592"/>
    </row>
    <row r="92" spans="1:29" s="124" customFormat="1" ht="44.25" hidden="1" customHeight="1">
      <c r="A92" s="123"/>
      <c r="B92" s="431" t="s">
        <v>80</v>
      </c>
      <c r="C92" s="432" t="s">
        <v>90</v>
      </c>
      <c r="D92" s="433">
        <v>450</v>
      </c>
      <c r="E92" s="23">
        <f t="shared" si="49"/>
        <v>0</v>
      </c>
      <c r="F92" s="434">
        <v>100</v>
      </c>
      <c r="G92" s="434">
        <f>SUM(H92:J92)</f>
        <v>0</v>
      </c>
      <c r="H92" s="434"/>
      <c r="I92" s="434"/>
      <c r="J92" s="434"/>
      <c r="K92" s="435">
        <v>150</v>
      </c>
      <c r="L92" s="435">
        <f>SUM(M92:O92)</f>
        <v>0</v>
      </c>
      <c r="M92" s="435"/>
      <c r="N92" s="435"/>
      <c r="O92" s="435"/>
      <c r="P92" s="435">
        <v>100</v>
      </c>
      <c r="Q92" s="435">
        <f>SUM(R92:T92)</f>
        <v>0</v>
      </c>
      <c r="R92" s="435"/>
      <c r="S92" s="435"/>
      <c r="T92" s="435"/>
      <c r="U92" s="435">
        <v>100</v>
      </c>
      <c r="V92" s="435">
        <f>SUM(W92:Y92)</f>
        <v>0</v>
      </c>
      <c r="W92" s="435"/>
      <c r="X92" s="435"/>
      <c r="Y92" s="435"/>
      <c r="Z92" s="398" t="s">
        <v>93</v>
      </c>
      <c r="AA92" s="597"/>
      <c r="AB92" s="597"/>
      <c r="AC92" s="597"/>
    </row>
    <row r="93" spans="1:29" s="124" customFormat="1" ht="44.25" hidden="1" customHeight="1">
      <c r="A93" s="123"/>
      <c r="B93" s="431" t="s">
        <v>94</v>
      </c>
      <c r="C93" s="432" t="s">
        <v>90</v>
      </c>
      <c r="D93" s="436">
        <v>1170</v>
      </c>
      <c r="E93" s="23">
        <f t="shared" si="49"/>
        <v>0</v>
      </c>
      <c r="F93" s="437">
        <v>300</v>
      </c>
      <c r="G93" s="434">
        <f>SUM(H93:J93)</f>
        <v>0</v>
      </c>
      <c r="H93" s="437"/>
      <c r="I93" s="437"/>
      <c r="J93" s="437"/>
      <c r="K93" s="438">
        <v>370</v>
      </c>
      <c r="L93" s="435">
        <f>SUM(M93:O93)</f>
        <v>0</v>
      </c>
      <c r="M93" s="438"/>
      <c r="N93" s="438"/>
      <c r="O93" s="438"/>
      <c r="P93" s="438">
        <v>300</v>
      </c>
      <c r="Q93" s="435">
        <f>SUM(R93:T93)</f>
        <v>0</v>
      </c>
      <c r="R93" s="438"/>
      <c r="S93" s="438"/>
      <c r="T93" s="438"/>
      <c r="U93" s="438">
        <v>200</v>
      </c>
      <c r="V93" s="435">
        <f>SUM(W93:Y93)</f>
        <v>0</v>
      </c>
      <c r="W93" s="438"/>
      <c r="X93" s="438"/>
      <c r="Y93" s="438"/>
      <c r="Z93" s="398" t="s">
        <v>93</v>
      </c>
      <c r="AA93" s="597"/>
      <c r="AB93" s="597"/>
      <c r="AC93" s="597"/>
    </row>
    <row r="94" spans="1:29" ht="44.25" hidden="1" customHeight="1">
      <c r="A94" s="135"/>
      <c r="B94" s="441" t="s">
        <v>95</v>
      </c>
      <c r="C94" s="442" t="s">
        <v>90</v>
      </c>
      <c r="D94" s="425">
        <v>1980</v>
      </c>
      <c r="E94" s="23">
        <f t="shared" si="49"/>
        <v>0</v>
      </c>
      <c r="F94" s="425">
        <f t="shared" ref="F94:T94" si="69">SUM(F95:F96)</f>
        <v>0</v>
      </c>
      <c r="G94" s="425">
        <f t="shared" si="69"/>
        <v>0</v>
      </c>
      <c r="H94" s="425">
        <f t="shared" si="69"/>
        <v>0</v>
      </c>
      <c r="I94" s="425">
        <f t="shared" si="69"/>
        <v>0</v>
      </c>
      <c r="J94" s="425">
        <f t="shared" si="69"/>
        <v>0</v>
      </c>
      <c r="K94" s="425">
        <f t="shared" si="69"/>
        <v>0</v>
      </c>
      <c r="L94" s="425">
        <f t="shared" si="69"/>
        <v>0</v>
      </c>
      <c r="M94" s="425">
        <f t="shared" si="69"/>
        <v>0</v>
      </c>
      <c r="N94" s="425">
        <f t="shared" si="69"/>
        <v>0</v>
      </c>
      <c r="O94" s="425">
        <f t="shared" si="69"/>
        <v>0</v>
      </c>
      <c r="P94" s="425">
        <f t="shared" si="69"/>
        <v>0</v>
      </c>
      <c r="Q94" s="425">
        <f t="shared" si="69"/>
        <v>0</v>
      </c>
      <c r="R94" s="425">
        <f t="shared" si="69"/>
        <v>0</v>
      </c>
      <c r="S94" s="425">
        <f t="shared" si="69"/>
        <v>0</v>
      </c>
      <c r="T94" s="425">
        <f t="shared" si="69"/>
        <v>0</v>
      </c>
      <c r="U94" s="443">
        <f t="shared" ref="U94:Y94" si="70">SUM(U95:U96)</f>
        <v>1980</v>
      </c>
      <c r="V94" s="443">
        <f t="shared" si="70"/>
        <v>0</v>
      </c>
      <c r="W94" s="443">
        <f t="shared" si="70"/>
        <v>0</v>
      </c>
      <c r="X94" s="443">
        <f t="shared" si="70"/>
        <v>0</v>
      </c>
      <c r="Y94" s="443">
        <f t="shared" si="70"/>
        <v>0</v>
      </c>
      <c r="Z94" s="114" t="s">
        <v>459</v>
      </c>
      <c r="AA94" s="592" t="s">
        <v>397</v>
      </c>
      <c r="AB94" s="592"/>
      <c r="AC94" s="592"/>
    </row>
    <row r="95" spans="1:29" ht="44.25" hidden="1" customHeight="1">
      <c r="A95" s="118"/>
      <c r="B95" s="431" t="s">
        <v>80</v>
      </c>
      <c r="C95" s="432" t="s">
        <v>90</v>
      </c>
      <c r="D95" s="433">
        <v>180</v>
      </c>
      <c r="E95" s="23">
        <f t="shared" si="49"/>
        <v>0</v>
      </c>
      <c r="F95" s="434">
        <v>0</v>
      </c>
      <c r="G95" s="434">
        <f>SUM(H95:J95)</f>
        <v>0</v>
      </c>
      <c r="H95" s="434"/>
      <c r="I95" s="434"/>
      <c r="J95" s="434"/>
      <c r="K95" s="435">
        <v>0</v>
      </c>
      <c r="L95" s="435">
        <f>SUM(M95:O95)</f>
        <v>0</v>
      </c>
      <c r="M95" s="435"/>
      <c r="N95" s="435"/>
      <c r="O95" s="435"/>
      <c r="P95" s="435">
        <v>0</v>
      </c>
      <c r="Q95" s="435">
        <f>SUM(R95:T95)</f>
        <v>0</v>
      </c>
      <c r="R95" s="435"/>
      <c r="S95" s="435"/>
      <c r="T95" s="435"/>
      <c r="U95" s="435">
        <v>180</v>
      </c>
      <c r="V95" s="435">
        <f>SUM(W95:Y95)</f>
        <v>0</v>
      </c>
      <c r="W95" s="435"/>
      <c r="X95" s="435"/>
      <c r="Y95" s="435"/>
      <c r="Z95" s="398" t="s">
        <v>93</v>
      </c>
      <c r="AA95" s="592"/>
      <c r="AB95" s="592"/>
      <c r="AC95" s="592"/>
    </row>
    <row r="96" spans="1:29" hidden="1">
      <c r="A96" s="140"/>
      <c r="B96" s="439" t="s">
        <v>94</v>
      </c>
      <c r="C96" s="440" t="s">
        <v>90</v>
      </c>
      <c r="D96" s="436">
        <v>1800</v>
      </c>
      <c r="E96" s="23">
        <f t="shared" si="49"/>
        <v>0</v>
      </c>
      <c r="F96" s="437">
        <v>0</v>
      </c>
      <c r="G96" s="434">
        <f t="shared" ref="G96:G97" si="71">SUM(H96:J96)</f>
        <v>0</v>
      </c>
      <c r="H96" s="437"/>
      <c r="I96" s="437"/>
      <c r="J96" s="437"/>
      <c r="K96" s="438">
        <v>0</v>
      </c>
      <c r="L96" s="435">
        <f t="shared" ref="L96:L97" si="72">SUM(M96:O96)</f>
        <v>0</v>
      </c>
      <c r="M96" s="438"/>
      <c r="N96" s="438"/>
      <c r="O96" s="438"/>
      <c r="P96" s="438">
        <v>0</v>
      </c>
      <c r="Q96" s="435">
        <f>SUM(R96:T96)</f>
        <v>0</v>
      </c>
      <c r="R96" s="438"/>
      <c r="S96" s="438"/>
      <c r="T96" s="438"/>
      <c r="U96" s="438">
        <v>1800</v>
      </c>
      <c r="V96" s="435">
        <f t="shared" ref="V96:V97" si="73">SUM(W96:Y96)</f>
        <v>0</v>
      </c>
      <c r="W96" s="438"/>
      <c r="X96" s="438"/>
      <c r="Y96" s="438"/>
      <c r="Z96" s="398" t="s">
        <v>93</v>
      </c>
      <c r="AA96" s="592"/>
      <c r="AB96" s="592"/>
      <c r="AC96" s="592"/>
    </row>
    <row r="97" spans="1:29" ht="44.25" hidden="1" customHeight="1">
      <c r="A97" s="195"/>
      <c r="B97" s="319" t="s">
        <v>96</v>
      </c>
      <c r="C97" s="320" t="s">
        <v>90</v>
      </c>
      <c r="D97" s="463">
        <v>1140</v>
      </c>
      <c r="E97" s="23">
        <f t="shared" si="49"/>
        <v>0</v>
      </c>
      <c r="F97" s="464">
        <v>0</v>
      </c>
      <c r="G97" s="434">
        <f t="shared" si="71"/>
        <v>0</v>
      </c>
      <c r="H97" s="464"/>
      <c r="I97" s="464"/>
      <c r="J97" s="464"/>
      <c r="K97" s="465">
        <v>0</v>
      </c>
      <c r="L97" s="435">
        <f t="shared" si="72"/>
        <v>0</v>
      </c>
      <c r="M97" s="465"/>
      <c r="N97" s="465"/>
      <c r="O97" s="465"/>
      <c r="P97" s="465">
        <v>0</v>
      </c>
      <c r="Q97" s="435">
        <f>SUM(R97:T97)</f>
        <v>0</v>
      </c>
      <c r="R97" s="465"/>
      <c r="S97" s="465"/>
      <c r="T97" s="465"/>
      <c r="U97" s="465">
        <v>1140</v>
      </c>
      <c r="V97" s="435">
        <f t="shared" si="73"/>
        <v>0</v>
      </c>
      <c r="W97" s="465"/>
      <c r="X97" s="465"/>
      <c r="Y97" s="465"/>
      <c r="Z97" s="359" t="s">
        <v>86</v>
      </c>
      <c r="AA97" s="598"/>
      <c r="AB97" s="592"/>
      <c r="AC97" s="592"/>
    </row>
    <row r="98" spans="1:29" ht="24.75" hidden="1" customHeight="1">
      <c r="A98" s="143"/>
      <c r="B98" s="144" t="s">
        <v>97</v>
      </c>
      <c r="C98" s="145" t="s">
        <v>301</v>
      </c>
      <c r="D98" s="393">
        <v>205</v>
      </c>
      <c r="E98" s="23">
        <f t="shared" si="49"/>
        <v>0</v>
      </c>
      <c r="F98" s="393">
        <f t="shared" ref="F98:Y98" si="74">SUM(F99)</f>
        <v>25</v>
      </c>
      <c r="G98" s="393">
        <f t="shared" si="74"/>
        <v>0</v>
      </c>
      <c r="H98" s="393">
        <f t="shared" si="74"/>
        <v>0</v>
      </c>
      <c r="I98" s="393">
        <f t="shared" si="74"/>
        <v>0</v>
      </c>
      <c r="J98" s="393">
        <f t="shared" si="74"/>
        <v>0</v>
      </c>
      <c r="K98" s="393">
        <f t="shared" si="74"/>
        <v>30</v>
      </c>
      <c r="L98" s="393">
        <f t="shared" si="74"/>
        <v>0</v>
      </c>
      <c r="M98" s="393">
        <f t="shared" si="74"/>
        <v>0</v>
      </c>
      <c r="N98" s="393">
        <f t="shared" si="74"/>
        <v>0</v>
      </c>
      <c r="O98" s="393">
        <f t="shared" si="74"/>
        <v>0</v>
      </c>
      <c r="P98" s="393">
        <f t="shared" si="74"/>
        <v>126</v>
      </c>
      <c r="Q98" s="393">
        <f t="shared" si="74"/>
        <v>0</v>
      </c>
      <c r="R98" s="393">
        <f t="shared" si="74"/>
        <v>0</v>
      </c>
      <c r="S98" s="393">
        <f t="shared" si="74"/>
        <v>0</v>
      </c>
      <c r="T98" s="393">
        <f t="shared" si="74"/>
        <v>0</v>
      </c>
      <c r="U98" s="521">
        <f t="shared" si="74"/>
        <v>24</v>
      </c>
      <c r="V98" s="521">
        <f t="shared" si="74"/>
        <v>0</v>
      </c>
      <c r="W98" s="521">
        <f t="shared" si="74"/>
        <v>0</v>
      </c>
      <c r="X98" s="521">
        <f t="shared" si="74"/>
        <v>0</v>
      </c>
      <c r="Y98" s="521">
        <f t="shared" si="74"/>
        <v>0</v>
      </c>
      <c r="Z98" s="114" t="s">
        <v>78</v>
      </c>
      <c r="AA98" s="604" t="s">
        <v>398</v>
      </c>
      <c r="AB98" s="592"/>
      <c r="AC98" s="592"/>
    </row>
    <row r="99" spans="1:29" ht="44.25" hidden="1" customHeight="1">
      <c r="A99" s="146"/>
      <c r="B99" s="147" t="s">
        <v>98</v>
      </c>
      <c r="C99" s="148" t="s">
        <v>301</v>
      </c>
      <c r="D99" s="137">
        <v>205</v>
      </c>
      <c r="E99" s="23">
        <f t="shared" si="49"/>
        <v>0</v>
      </c>
      <c r="F99" s="137">
        <f t="shared" ref="F99:T99" si="75">SUM(F100+F103)</f>
        <v>25</v>
      </c>
      <c r="G99" s="137">
        <f t="shared" si="75"/>
        <v>0</v>
      </c>
      <c r="H99" s="137">
        <f t="shared" si="75"/>
        <v>0</v>
      </c>
      <c r="I99" s="137">
        <f t="shared" si="75"/>
        <v>0</v>
      </c>
      <c r="J99" s="137">
        <f t="shared" si="75"/>
        <v>0</v>
      </c>
      <c r="K99" s="137">
        <f t="shared" si="75"/>
        <v>30</v>
      </c>
      <c r="L99" s="137">
        <f t="shared" si="75"/>
        <v>0</v>
      </c>
      <c r="M99" s="137">
        <f t="shared" si="75"/>
        <v>0</v>
      </c>
      <c r="N99" s="137">
        <f t="shared" si="75"/>
        <v>0</v>
      </c>
      <c r="O99" s="137">
        <f t="shared" si="75"/>
        <v>0</v>
      </c>
      <c r="P99" s="137">
        <f t="shared" si="75"/>
        <v>126</v>
      </c>
      <c r="Q99" s="137">
        <f t="shared" si="75"/>
        <v>0</v>
      </c>
      <c r="R99" s="137">
        <f t="shared" si="75"/>
        <v>0</v>
      </c>
      <c r="S99" s="137">
        <f t="shared" si="75"/>
        <v>0</v>
      </c>
      <c r="T99" s="137">
        <f t="shared" si="75"/>
        <v>0</v>
      </c>
      <c r="U99" s="149">
        <f t="shared" ref="U99:Y99" si="76">SUM(U100+U103)</f>
        <v>24</v>
      </c>
      <c r="V99" s="149">
        <f t="shared" si="76"/>
        <v>0</v>
      </c>
      <c r="W99" s="149">
        <f t="shared" si="76"/>
        <v>0</v>
      </c>
      <c r="X99" s="149">
        <f t="shared" si="76"/>
        <v>0</v>
      </c>
      <c r="Y99" s="149">
        <f t="shared" si="76"/>
        <v>0</v>
      </c>
      <c r="Z99" s="114" t="s">
        <v>78</v>
      </c>
      <c r="AA99" s="604" t="s">
        <v>399</v>
      </c>
      <c r="AB99" s="592"/>
      <c r="AC99" s="592"/>
    </row>
    <row r="100" spans="1:29" ht="44.25" hidden="1" customHeight="1">
      <c r="A100" s="120"/>
      <c r="B100" s="121" t="s">
        <v>99</v>
      </c>
      <c r="C100" s="122" t="s">
        <v>304</v>
      </c>
      <c r="D100" s="420">
        <v>105</v>
      </c>
      <c r="E100" s="23">
        <f t="shared" si="49"/>
        <v>0</v>
      </c>
      <c r="F100" s="420">
        <f t="shared" ref="F100:T100" si="77">SUM(F101:F102)</f>
        <v>1</v>
      </c>
      <c r="G100" s="420">
        <f t="shared" si="77"/>
        <v>0</v>
      </c>
      <c r="H100" s="420">
        <f t="shared" si="77"/>
        <v>0</v>
      </c>
      <c r="I100" s="420">
        <f t="shared" si="77"/>
        <v>0</v>
      </c>
      <c r="J100" s="420">
        <f t="shared" si="77"/>
        <v>0</v>
      </c>
      <c r="K100" s="420">
        <f t="shared" si="77"/>
        <v>4</v>
      </c>
      <c r="L100" s="420">
        <f t="shared" si="77"/>
        <v>0</v>
      </c>
      <c r="M100" s="420">
        <f t="shared" si="77"/>
        <v>0</v>
      </c>
      <c r="N100" s="420">
        <f t="shared" si="77"/>
        <v>0</v>
      </c>
      <c r="O100" s="420">
        <f t="shared" si="77"/>
        <v>0</v>
      </c>
      <c r="P100" s="420">
        <f t="shared" si="77"/>
        <v>100</v>
      </c>
      <c r="Q100" s="420">
        <f t="shared" si="77"/>
        <v>0</v>
      </c>
      <c r="R100" s="420">
        <f t="shared" si="77"/>
        <v>0</v>
      </c>
      <c r="S100" s="420">
        <f t="shared" si="77"/>
        <v>0</v>
      </c>
      <c r="T100" s="420">
        <f t="shared" si="77"/>
        <v>0</v>
      </c>
      <c r="U100" s="422">
        <f t="shared" ref="U100:Y100" si="78">SUM(U101:U102)</f>
        <v>0</v>
      </c>
      <c r="V100" s="422">
        <f t="shared" si="78"/>
        <v>0</v>
      </c>
      <c r="W100" s="422">
        <f t="shared" si="78"/>
        <v>0</v>
      </c>
      <c r="X100" s="422">
        <f t="shared" si="78"/>
        <v>0</v>
      </c>
      <c r="Y100" s="422">
        <f t="shared" si="78"/>
        <v>0</v>
      </c>
      <c r="Z100" s="352" t="s">
        <v>78</v>
      </c>
      <c r="AA100" s="604" t="s">
        <v>400</v>
      </c>
      <c r="AB100" s="592"/>
      <c r="AC100" s="592"/>
    </row>
    <row r="101" spans="1:29" ht="44.25" hidden="1" customHeight="1">
      <c r="A101" s="150"/>
      <c r="B101" s="151" t="s">
        <v>299</v>
      </c>
      <c r="C101" s="152" t="s">
        <v>303</v>
      </c>
      <c r="D101" s="137">
        <v>5</v>
      </c>
      <c r="E101" s="23">
        <f t="shared" si="49"/>
        <v>0</v>
      </c>
      <c r="F101" s="138">
        <v>1</v>
      </c>
      <c r="G101" s="138">
        <f>SUM(H101:J101)</f>
        <v>0</v>
      </c>
      <c r="H101" s="138"/>
      <c r="I101" s="138"/>
      <c r="J101" s="138"/>
      <c r="K101" s="139">
        <v>4</v>
      </c>
      <c r="L101" s="139">
        <f>SUM(M101:O101)</f>
        <v>0</v>
      </c>
      <c r="M101" s="139"/>
      <c r="N101" s="139"/>
      <c r="O101" s="139"/>
      <c r="P101" s="139">
        <v>0</v>
      </c>
      <c r="Q101" s="139">
        <f>SUM(R101:T101)</f>
        <v>0</v>
      </c>
      <c r="R101" s="139"/>
      <c r="S101" s="139"/>
      <c r="T101" s="139"/>
      <c r="U101" s="139">
        <v>0</v>
      </c>
      <c r="V101" s="139">
        <f>SUM(W101:Y101)</f>
        <v>0</v>
      </c>
      <c r="W101" s="139"/>
      <c r="X101" s="139"/>
      <c r="Y101" s="139"/>
      <c r="Z101" s="114" t="s">
        <v>78</v>
      </c>
      <c r="AA101" s="604"/>
      <c r="AB101" s="592"/>
      <c r="AC101" s="592"/>
    </row>
    <row r="102" spans="1:29" ht="44.25" hidden="1" customHeight="1">
      <c r="A102" s="150"/>
      <c r="B102" s="151" t="s">
        <v>298</v>
      </c>
      <c r="C102" s="152" t="s">
        <v>301</v>
      </c>
      <c r="D102" s="137">
        <v>100</v>
      </c>
      <c r="E102" s="23">
        <f t="shared" si="49"/>
        <v>0</v>
      </c>
      <c r="F102" s="138">
        <v>0</v>
      </c>
      <c r="G102" s="138">
        <f>SUM(H102:J102)</f>
        <v>0</v>
      </c>
      <c r="H102" s="138"/>
      <c r="I102" s="138"/>
      <c r="J102" s="138"/>
      <c r="K102" s="139">
        <v>0</v>
      </c>
      <c r="L102" s="139">
        <f>SUM(M102:O102)</f>
        <v>0</v>
      </c>
      <c r="M102" s="139"/>
      <c r="N102" s="139"/>
      <c r="O102" s="139"/>
      <c r="P102" s="139">
        <v>100</v>
      </c>
      <c r="Q102" s="139">
        <f>SUM(R102:T102)</f>
        <v>0</v>
      </c>
      <c r="R102" s="139"/>
      <c r="S102" s="139"/>
      <c r="T102" s="139"/>
      <c r="U102" s="139">
        <v>0</v>
      </c>
      <c r="V102" s="139">
        <f>SUM(W102:Y102)</f>
        <v>0</v>
      </c>
      <c r="W102" s="139"/>
      <c r="X102" s="139"/>
      <c r="Y102" s="139"/>
      <c r="Z102" s="114" t="s">
        <v>78</v>
      </c>
      <c r="AA102" s="604"/>
      <c r="AB102" s="592"/>
      <c r="AC102" s="592"/>
    </row>
    <row r="103" spans="1:29" hidden="1">
      <c r="A103" s="135"/>
      <c r="B103" s="121" t="s">
        <v>300</v>
      </c>
      <c r="C103" s="122" t="s">
        <v>87</v>
      </c>
      <c r="D103" s="137">
        <v>100</v>
      </c>
      <c r="E103" s="23">
        <f t="shared" si="49"/>
        <v>0</v>
      </c>
      <c r="F103" s="137">
        <f t="shared" ref="F103:T103" si="79">SUM(F104:F105)</f>
        <v>24</v>
      </c>
      <c r="G103" s="137">
        <f t="shared" si="79"/>
        <v>0</v>
      </c>
      <c r="H103" s="137">
        <f t="shared" si="79"/>
        <v>0</v>
      </c>
      <c r="I103" s="137">
        <f t="shared" si="79"/>
        <v>0</v>
      </c>
      <c r="J103" s="137">
        <f t="shared" si="79"/>
        <v>0</v>
      </c>
      <c r="K103" s="137">
        <f t="shared" si="79"/>
        <v>26</v>
      </c>
      <c r="L103" s="137">
        <f t="shared" si="79"/>
        <v>0</v>
      </c>
      <c r="M103" s="137">
        <f t="shared" si="79"/>
        <v>0</v>
      </c>
      <c r="N103" s="137">
        <f t="shared" si="79"/>
        <v>0</v>
      </c>
      <c r="O103" s="137">
        <f t="shared" si="79"/>
        <v>0</v>
      </c>
      <c r="P103" s="137">
        <f t="shared" si="79"/>
        <v>26</v>
      </c>
      <c r="Q103" s="137">
        <f t="shared" si="79"/>
        <v>0</v>
      </c>
      <c r="R103" s="137">
        <f t="shared" si="79"/>
        <v>0</v>
      </c>
      <c r="S103" s="137">
        <f t="shared" si="79"/>
        <v>0</v>
      </c>
      <c r="T103" s="137">
        <f t="shared" si="79"/>
        <v>0</v>
      </c>
      <c r="U103" s="139">
        <f t="shared" ref="U103:Y103" si="80">SUM(U104:U105)</f>
        <v>24</v>
      </c>
      <c r="V103" s="139">
        <f t="shared" si="80"/>
        <v>0</v>
      </c>
      <c r="W103" s="139">
        <f t="shared" si="80"/>
        <v>0</v>
      </c>
      <c r="X103" s="139">
        <f t="shared" si="80"/>
        <v>0</v>
      </c>
      <c r="Y103" s="139">
        <f t="shared" si="80"/>
        <v>0</v>
      </c>
      <c r="Z103" s="114" t="s">
        <v>78</v>
      </c>
      <c r="AA103" s="604" t="s">
        <v>401</v>
      </c>
      <c r="AB103" s="592"/>
      <c r="AC103" s="592"/>
    </row>
    <row r="104" spans="1:29" hidden="1">
      <c r="A104" s="469"/>
      <c r="B104" s="431" t="s">
        <v>80</v>
      </c>
      <c r="C104" s="432" t="s">
        <v>87</v>
      </c>
      <c r="D104" s="433">
        <v>50</v>
      </c>
      <c r="E104" s="23">
        <f t="shared" si="49"/>
        <v>0</v>
      </c>
      <c r="F104" s="434">
        <v>12</v>
      </c>
      <c r="G104" s="434">
        <f>SUM(H104:J104)</f>
        <v>0</v>
      </c>
      <c r="H104" s="434"/>
      <c r="I104" s="434"/>
      <c r="J104" s="434"/>
      <c r="K104" s="435">
        <v>13</v>
      </c>
      <c r="L104" s="435">
        <f>SUM(M104:O104)</f>
        <v>0</v>
      </c>
      <c r="M104" s="435"/>
      <c r="N104" s="435"/>
      <c r="O104" s="435"/>
      <c r="P104" s="435">
        <v>13</v>
      </c>
      <c r="Q104" s="435">
        <f>SUM(R104:T104)</f>
        <v>0</v>
      </c>
      <c r="R104" s="435"/>
      <c r="S104" s="435"/>
      <c r="T104" s="435"/>
      <c r="U104" s="435">
        <v>12</v>
      </c>
      <c r="V104" s="435">
        <f>SUM(W104:Y104)</f>
        <v>0</v>
      </c>
      <c r="W104" s="435"/>
      <c r="X104" s="435"/>
      <c r="Y104" s="435"/>
      <c r="Z104" s="398" t="s">
        <v>78</v>
      </c>
      <c r="AA104" s="604"/>
      <c r="AB104" s="592"/>
      <c r="AC104" s="592"/>
    </row>
    <row r="105" spans="1:29" hidden="1">
      <c r="A105" s="469"/>
      <c r="B105" s="431" t="s">
        <v>81</v>
      </c>
      <c r="C105" s="432" t="s">
        <v>302</v>
      </c>
      <c r="D105" s="433">
        <v>50</v>
      </c>
      <c r="E105" s="23">
        <f t="shared" si="49"/>
        <v>0</v>
      </c>
      <c r="F105" s="434">
        <v>12</v>
      </c>
      <c r="G105" s="434">
        <f>SUM(H105:J105)</f>
        <v>0</v>
      </c>
      <c r="H105" s="434"/>
      <c r="I105" s="434"/>
      <c r="J105" s="434"/>
      <c r="K105" s="435">
        <v>13</v>
      </c>
      <c r="L105" s="435">
        <f>SUM(M105:O105)</f>
        <v>0</v>
      </c>
      <c r="M105" s="435"/>
      <c r="N105" s="435"/>
      <c r="O105" s="435"/>
      <c r="P105" s="435">
        <v>13</v>
      </c>
      <c r="Q105" s="435">
        <f>SUM(R105:T105)</f>
        <v>0</v>
      </c>
      <c r="R105" s="435"/>
      <c r="S105" s="435"/>
      <c r="T105" s="435"/>
      <c r="U105" s="435">
        <v>12</v>
      </c>
      <c r="V105" s="435">
        <f>SUM(W105:Y105)</f>
        <v>0</v>
      </c>
      <c r="W105" s="435"/>
      <c r="X105" s="435"/>
      <c r="Y105" s="435"/>
      <c r="Z105" s="398" t="s">
        <v>78</v>
      </c>
      <c r="AA105" s="604"/>
      <c r="AB105" s="592"/>
      <c r="AC105" s="592"/>
    </row>
    <row r="106" spans="1:29" hidden="1">
      <c r="A106" s="115"/>
      <c r="B106" s="116" t="s">
        <v>100</v>
      </c>
      <c r="C106" s="117" t="s">
        <v>101</v>
      </c>
      <c r="D106" s="394">
        <f>SUM(D107:D109)</f>
        <v>140</v>
      </c>
      <c r="E106" s="23">
        <f t="shared" si="49"/>
        <v>0</v>
      </c>
      <c r="F106" s="394">
        <f t="shared" ref="F106:Y106" si="81">SUM(F107:F109)</f>
        <v>35</v>
      </c>
      <c r="G106" s="394">
        <f t="shared" si="81"/>
        <v>0</v>
      </c>
      <c r="H106" s="394">
        <f t="shared" si="81"/>
        <v>0</v>
      </c>
      <c r="I106" s="394">
        <f t="shared" si="81"/>
        <v>0</v>
      </c>
      <c r="J106" s="394">
        <f t="shared" si="81"/>
        <v>0</v>
      </c>
      <c r="K106" s="394">
        <f t="shared" si="81"/>
        <v>50</v>
      </c>
      <c r="L106" s="394">
        <f t="shared" si="81"/>
        <v>0</v>
      </c>
      <c r="M106" s="394">
        <f t="shared" si="81"/>
        <v>0</v>
      </c>
      <c r="N106" s="394">
        <f t="shared" si="81"/>
        <v>0</v>
      </c>
      <c r="O106" s="394">
        <f t="shared" si="81"/>
        <v>0</v>
      </c>
      <c r="P106" s="394">
        <f t="shared" si="81"/>
        <v>40</v>
      </c>
      <c r="Q106" s="394">
        <f t="shared" si="81"/>
        <v>0</v>
      </c>
      <c r="R106" s="394">
        <f t="shared" si="81"/>
        <v>0</v>
      </c>
      <c r="S106" s="394">
        <f t="shared" si="81"/>
        <v>0</v>
      </c>
      <c r="T106" s="394">
        <f t="shared" si="81"/>
        <v>0</v>
      </c>
      <c r="U106" s="394">
        <f t="shared" si="81"/>
        <v>15</v>
      </c>
      <c r="V106" s="394">
        <f t="shared" si="81"/>
        <v>0</v>
      </c>
      <c r="W106" s="394">
        <f t="shared" si="81"/>
        <v>0</v>
      </c>
      <c r="X106" s="394">
        <f t="shared" si="81"/>
        <v>0</v>
      </c>
      <c r="Y106" s="394">
        <f t="shared" si="81"/>
        <v>0</v>
      </c>
      <c r="Z106" s="114" t="s">
        <v>102</v>
      </c>
      <c r="AA106" s="604" t="s">
        <v>402</v>
      </c>
      <c r="AB106" s="592"/>
      <c r="AC106" s="592"/>
    </row>
    <row r="107" spans="1:29" hidden="1">
      <c r="A107" s="150"/>
      <c r="B107" s="346" t="s">
        <v>305</v>
      </c>
      <c r="C107" s="347" t="s">
        <v>101</v>
      </c>
      <c r="D107" s="395">
        <f>SUM(E107:X107)</f>
        <v>60</v>
      </c>
      <c r="E107" s="23">
        <f t="shared" si="49"/>
        <v>0</v>
      </c>
      <c r="F107" s="396">
        <v>20</v>
      </c>
      <c r="G107" s="396">
        <f>SUM(H107:J107)</f>
        <v>0</v>
      </c>
      <c r="H107" s="396"/>
      <c r="I107" s="396"/>
      <c r="J107" s="396"/>
      <c r="K107" s="397">
        <v>20</v>
      </c>
      <c r="L107" s="397">
        <f>SUM(M107:O107)</f>
        <v>0</v>
      </c>
      <c r="M107" s="397"/>
      <c r="N107" s="397"/>
      <c r="O107" s="397"/>
      <c r="P107" s="397">
        <v>20</v>
      </c>
      <c r="Q107" s="397">
        <f>SUM(R107:T107)</f>
        <v>0</v>
      </c>
      <c r="R107" s="397"/>
      <c r="S107" s="397"/>
      <c r="T107" s="397"/>
      <c r="U107" s="397">
        <v>0</v>
      </c>
      <c r="V107" s="397">
        <f>SUM(W107:Y107)</f>
        <v>0</v>
      </c>
      <c r="W107" s="397"/>
      <c r="X107" s="397"/>
      <c r="Y107" s="397"/>
      <c r="Z107" s="398" t="s">
        <v>102</v>
      </c>
      <c r="AA107" s="604"/>
      <c r="AB107" s="592"/>
      <c r="AC107" s="592"/>
    </row>
    <row r="108" spans="1:29" ht="44.25" hidden="1" customHeight="1">
      <c r="A108" s="370"/>
      <c r="B108" s="346" t="s">
        <v>150</v>
      </c>
      <c r="C108" s="347" t="s">
        <v>101</v>
      </c>
      <c r="D108" s="395">
        <f>SUM(E108:X108)</f>
        <v>70</v>
      </c>
      <c r="E108" s="23">
        <f t="shared" si="49"/>
        <v>0</v>
      </c>
      <c r="F108" s="396">
        <v>15</v>
      </c>
      <c r="G108" s="396">
        <f t="shared" ref="G108:G109" si="82">SUM(H108:J108)</f>
        <v>0</v>
      </c>
      <c r="H108" s="396"/>
      <c r="I108" s="396"/>
      <c r="J108" s="396"/>
      <c r="K108" s="397">
        <v>20</v>
      </c>
      <c r="L108" s="397">
        <f t="shared" ref="L108:L110" si="83">SUM(M108:O108)</f>
        <v>0</v>
      </c>
      <c r="M108" s="397"/>
      <c r="N108" s="397"/>
      <c r="O108" s="397"/>
      <c r="P108" s="397">
        <v>20</v>
      </c>
      <c r="Q108" s="397">
        <f t="shared" ref="Q108:Q109" si="84">SUM(R108:T108)</f>
        <v>0</v>
      </c>
      <c r="R108" s="397"/>
      <c r="S108" s="397"/>
      <c r="T108" s="397"/>
      <c r="U108" s="397">
        <v>15</v>
      </c>
      <c r="V108" s="397">
        <f t="shared" ref="V108:V109" si="85">SUM(W108:Y108)</f>
        <v>0</v>
      </c>
      <c r="W108" s="397"/>
      <c r="X108" s="397"/>
      <c r="Y108" s="397"/>
      <c r="Z108" s="398" t="s">
        <v>102</v>
      </c>
      <c r="AA108" s="604"/>
      <c r="AB108" s="592"/>
      <c r="AC108" s="592"/>
    </row>
    <row r="109" spans="1:29" ht="44.25" hidden="1" customHeight="1">
      <c r="A109" s="118"/>
      <c r="B109" s="346" t="s">
        <v>306</v>
      </c>
      <c r="C109" s="347" t="s">
        <v>101</v>
      </c>
      <c r="D109" s="395">
        <v>10</v>
      </c>
      <c r="E109" s="23">
        <f t="shared" si="49"/>
        <v>0</v>
      </c>
      <c r="F109" s="396">
        <v>0</v>
      </c>
      <c r="G109" s="396">
        <f t="shared" si="82"/>
        <v>0</v>
      </c>
      <c r="H109" s="396"/>
      <c r="I109" s="396"/>
      <c r="J109" s="396"/>
      <c r="K109" s="397">
        <v>10</v>
      </c>
      <c r="L109" s="397">
        <f t="shared" si="83"/>
        <v>0</v>
      </c>
      <c r="M109" s="397"/>
      <c r="N109" s="397"/>
      <c r="O109" s="397"/>
      <c r="P109" s="397">
        <v>0</v>
      </c>
      <c r="Q109" s="397">
        <f t="shared" si="84"/>
        <v>0</v>
      </c>
      <c r="R109" s="397"/>
      <c r="S109" s="397"/>
      <c r="T109" s="397"/>
      <c r="U109" s="397">
        <v>0</v>
      </c>
      <c r="V109" s="397">
        <f t="shared" si="85"/>
        <v>0</v>
      </c>
      <c r="W109" s="397"/>
      <c r="X109" s="397"/>
      <c r="Y109" s="397"/>
      <c r="Z109" s="398" t="s">
        <v>102</v>
      </c>
      <c r="AA109" s="604"/>
      <c r="AB109" s="592"/>
      <c r="AC109" s="592"/>
    </row>
    <row r="110" spans="1:29" ht="40.5">
      <c r="A110" s="153"/>
      <c r="B110" s="154" t="s">
        <v>104</v>
      </c>
      <c r="C110" s="95"/>
      <c r="D110" s="161"/>
      <c r="E110" s="23"/>
      <c r="F110" s="162"/>
      <c r="G110" s="162"/>
      <c r="H110" s="162"/>
      <c r="I110" s="162"/>
      <c r="J110" s="162"/>
      <c r="K110" s="163"/>
      <c r="L110" s="397">
        <f t="shared" si="83"/>
        <v>0</v>
      </c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647" t="s">
        <v>479</v>
      </c>
      <c r="AA110" s="604"/>
      <c r="AB110" s="592"/>
      <c r="AC110" s="592"/>
    </row>
    <row r="111" spans="1:29">
      <c r="A111" s="155"/>
      <c r="B111" s="116" t="s">
        <v>105</v>
      </c>
      <c r="C111" s="117" t="s">
        <v>106</v>
      </c>
      <c r="D111" s="171">
        <f>SUM(D112+D116+D121+D122+D123+D124+D125)</f>
        <v>6166</v>
      </c>
      <c r="E111" s="23">
        <f t="shared" si="49"/>
        <v>226</v>
      </c>
      <c r="F111" s="171">
        <f t="shared" ref="F111:Y111" si="86">SUM(F112+F116+F121+F122+F123+F124+F125)</f>
        <v>1402</v>
      </c>
      <c r="G111" s="171">
        <f t="shared" si="86"/>
        <v>0</v>
      </c>
      <c r="H111" s="171">
        <f t="shared" si="86"/>
        <v>0</v>
      </c>
      <c r="I111" s="171">
        <f t="shared" si="86"/>
        <v>0</v>
      </c>
      <c r="J111" s="171">
        <f t="shared" si="86"/>
        <v>0</v>
      </c>
      <c r="K111" s="171">
        <f t="shared" si="86"/>
        <v>1707</v>
      </c>
      <c r="L111" s="171">
        <f t="shared" si="86"/>
        <v>0</v>
      </c>
      <c r="M111" s="171">
        <f t="shared" si="86"/>
        <v>0</v>
      </c>
      <c r="N111" s="171">
        <f t="shared" si="86"/>
        <v>0</v>
      </c>
      <c r="O111" s="171">
        <f t="shared" si="86"/>
        <v>0</v>
      </c>
      <c r="P111" s="171">
        <f t="shared" si="86"/>
        <v>1468</v>
      </c>
      <c r="Q111" s="171">
        <f t="shared" si="86"/>
        <v>0</v>
      </c>
      <c r="R111" s="171">
        <f t="shared" si="86"/>
        <v>0</v>
      </c>
      <c r="S111" s="171">
        <f t="shared" si="86"/>
        <v>0</v>
      </c>
      <c r="T111" s="171">
        <f t="shared" si="86"/>
        <v>0</v>
      </c>
      <c r="U111" s="399">
        <f t="shared" si="86"/>
        <v>1363</v>
      </c>
      <c r="V111" s="399">
        <f t="shared" si="86"/>
        <v>226</v>
      </c>
      <c r="W111" s="399">
        <f t="shared" si="86"/>
        <v>0</v>
      </c>
      <c r="X111" s="399">
        <f t="shared" si="86"/>
        <v>226</v>
      </c>
      <c r="Y111" s="399">
        <f t="shared" si="86"/>
        <v>0</v>
      </c>
      <c r="Z111" s="366" t="s">
        <v>474</v>
      </c>
      <c r="AA111" s="604" t="s">
        <v>403</v>
      </c>
      <c r="AB111" s="592"/>
      <c r="AC111" s="592"/>
    </row>
    <row r="112" spans="1:29" ht="60.75">
      <c r="A112" s="115"/>
      <c r="B112" s="121" t="s">
        <v>107</v>
      </c>
      <c r="C112" s="122" t="s">
        <v>106</v>
      </c>
      <c r="D112" s="425">
        <f>SUM(D113:D115)</f>
        <v>4336</v>
      </c>
      <c r="E112" s="23">
        <f t="shared" si="49"/>
        <v>226</v>
      </c>
      <c r="F112" s="425">
        <f t="shared" ref="F112:Y112" si="87">SUM(F113:F115)</f>
        <v>942</v>
      </c>
      <c r="G112" s="425">
        <f t="shared" si="87"/>
        <v>0</v>
      </c>
      <c r="H112" s="425">
        <f t="shared" si="87"/>
        <v>0</v>
      </c>
      <c r="I112" s="425">
        <f t="shared" si="87"/>
        <v>0</v>
      </c>
      <c r="J112" s="425">
        <f t="shared" si="87"/>
        <v>0</v>
      </c>
      <c r="K112" s="425">
        <f t="shared" si="87"/>
        <v>1252</v>
      </c>
      <c r="L112" s="425">
        <f t="shared" si="87"/>
        <v>0</v>
      </c>
      <c r="M112" s="425">
        <f t="shared" si="87"/>
        <v>0</v>
      </c>
      <c r="N112" s="425">
        <f t="shared" si="87"/>
        <v>0</v>
      </c>
      <c r="O112" s="425">
        <f t="shared" si="87"/>
        <v>0</v>
      </c>
      <c r="P112" s="425">
        <f t="shared" si="87"/>
        <v>993</v>
      </c>
      <c r="Q112" s="425">
        <f t="shared" si="87"/>
        <v>0</v>
      </c>
      <c r="R112" s="425">
        <f t="shared" si="87"/>
        <v>0</v>
      </c>
      <c r="S112" s="425">
        <f t="shared" si="87"/>
        <v>0</v>
      </c>
      <c r="T112" s="425">
        <f t="shared" si="87"/>
        <v>0</v>
      </c>
      <c r="U112" s="625">
        <f t="shared" si="87"/>
        <v>923</v>
      </c>
      <c r="V112" s="625">
        <f t="shared" si="87"/>
        <v>226</v>
      </c>
      <c r="W112" s="625">
        <f t="shared" si="87"/>
        <v>0</v>
      </c>
      <c r="X112" s="625">
        <f t="shared" si="87"/>
        <v>226</v>
      </c>
      <c r="Y112" s="625">
        <f t="shared" si="87"/>
        <v>0</v>
      </c>
      <c r="Z112" s="352" t="s">
        <v>473</v>
      </c>
      <c r="AA112" s="604" t="s">
        <v>404</v>
      </c>
      <c r="AB112" s="592"/>
      <c r="AC112" s="592"/>
    </row>
    <row r="113" spans="1:29" hidden="1">
      <c r="A113" s="118"/>
      <c r="B113" s="346" t="s">
        <v>108</v>
      </c>
      <c r="C113" s="347" t="s">
        <v>106</v>
      </c>
      <c r="D113" s="433">
        <v>100</v>
      </c>
      <c r="E113" s="23">
        <f t="shared" si="49"/>
        <v>0</v>
      </c>
      <c r="F113" s="434">
        <v>25</v>
      </c>
      <c r="G113" s="434">
        <f>SUM(H113:J113)</f>
        <v>0</v>
      </c>
      <c r="H113" s="434"/>
      <c r="I113" s="434"/>
      <c r="J113" s="434"/>
      <c r="K113" s="435">
        <v>25</v>
      </c>
      <c r="L113" s="435">
        <f>SUM(M113:O113)</f>
        <v>0</v>
      </c>
      <c r="M113" s="435"/>
      <c r="N113" s="435"/>
      <c r="O113" s="435"/>
      <c r="P113" s="435">
        <v>25</v>
      </c>
      <c r="Q113" s="435">
        <f>SUM(R113:T113)</f>
        <v>0</v>
      </c>
      <c r="R113" s="435"/>
      <c r="S113" s="435"/>
      <c r="T113" s="435"/>
      <c r="U113" s="435">
        <v>25</v>
      </c>
      <c r="V113" s="435">
        <f>SUM(W113:Y113)</f>
        <v>0</v>
      </c>
      <c r="W113" s="435"/>
      <c r="X113" s="435"/>
      <c r="Y113" s="435"/>
      <c r="Z113" s="398" t="s">
        <v>88</v>
      </c>
      <c r="AA113" s="604"/>
      <c r="AB113" s="592"/>
      <c r="AC113" s="592"/>
    </row>
    <row r="114" spans="1:29" ht="40.5">
      <c r="A114" s="118"/>
      <c r="B114" s="346" t="s">
        <v>109</v>
      </c>
      <c r="C114" s="347" t="s">
        <v>106</v>
      </c>
      <c r="D114" s="436">
        <f>SUM(E114:U114)</f>
        <v>4232</v>
      </c>
      <c r="E114" s="23">
        <f t="shared" si="49"/>
        <v>226</v>
      </c>
      <c r="F114" s="437">
        <v>917</v>
      </c>
      <c r="G114" s="434">
        <f t="shared" ref="G114:G115" si="88">SUM(H114:J114)</f>
        <v>0</v>
      </c>
      <c r="H114" s="437"/>
      <c r="I114" s="437"/>
      <c r="J114" s="437"/>
      <c r="K114" s="438">
        <v>1223</v>
      </c>
      <c r="L114" s="435">
        <f t="shared" ref="L114:L115" si="89">SUM(M114:O114)</f>
        <v>0</v>
      </c>
      <c r="M114" s="438"/>
      <c r="N114" s="438"/>
      <c r="O114" s="438"/>
      <c r="P114" s="438">
        <v>968</v>
      </c>
      <c r="Q114" s="435">
        <f t="shared" ref="Q114:Q115" si="90">SUM(R114:T114)</f>
        <v>0</v>
      </c>
      <c r="R114" s="438"/>
      <c r="S114" s="438"/>
      <c r="T114" s="438"/>
      <c r="U114" s="438">
        <v>898</v>
      </c>
      <c r="V114" s="435">
        <f t="shared" ref="V114:V115" si="91">SUM(W114:Y114)</f>
        <v>226</v>
      </c>
      <c r="W114" s="438"/>
      <c r="X114" s="649">
        <v>226</v>
      </c>
      <c r="Y114" s="438"/>
      <c r="Z114" s="398" t="s">
        <v>480</v>
      </c>
      <c r="AA114" s="604"/>
      <c r="AB114" s="592"/>
      <c r="AC114" s="592"/>
    </row>
    <row r="115" spans="1:29" ht="40.5" hidden="1">
      <c r="A115" s="118"/>
      <c r="B115" s="346" t="s">
        <v>111</v>
      </c>
      <c r="C115" s="347" t="s">
        <v>106</v>
      </c>
      <c r="D115" s="395">
        <f>SUM(E115:U115)</f>
        <v>4</v>
      </c>
      <c r="E115" s="23">
        <f t="shared" si="49"/>
        <v>0</v>
      </c>
      <c r="F115" s="396">
        <v>0</v>
      </c>
      <c r="G115" s="434">
        <f t="shared" si="88"/>
        <v>0</v>
      </c>
      <c r="H115" s="396"/>
      <c r="I115" s="396"/>
      <c r="J115" s="396"/>
      <c r="K115" s="397">
        <v>4</v>
      </c>
      <c r="L115" s="435">
        <f t="shared" si="89"/>
        <v>0</v>
      </c>
      <c r="M115" s="397"/>
      <c r="N115" s="397"/>
      <c r="O115" s="397"/>
      <c r="P115" s="397">
        <v>0</v>
      </c>
      <c r="Q115" s="435">
        <f t="shared" si="90"/>
        <v>0</v>
      </c>
      <c r="R115" s="397"/>
      <c r="S115" s="397"/>
      <c r="T115" s="397"/>
      <c r="U115" s="397">
        <v>0</v>
      </c>
      <c r="V115" s="435">
        <f t="shared" si="91"/>
        <v>0</v>
      </c>
      <c r="W115" s="397"/>
      <c r="X115" s="397"/>
      <c r="Y115" s="397"/>
      <c r="Z115" s="398" t="s">
        <v>102</v>
      </c>
      <c r="AA115" s="604"/>
      <c r="AB115" s="592"/>
      <c r="AC115" s="592"/>
    </row>
    <row r="116" spans="1:29" ht="60.75" hidden="1">
      <c r="A116" s="115"/>
      <c r="B116" s="121" t="s">
        <v>112</v>
      </c>
      <c r="C116" s="122" t="s">
        <v>307</v>
      </c>
      <c r="D116" s="426">
        <f>SUM(D117:D118)</f>
        <v>1660</v>
      </c>
      <c r="E116" s="23">
        <f t="shared" si="49"/>
        <v>0</v>
      </c>
      <c r="F116" s="426">
        <f t="shared" ref="F116:Y116" si="92">SUM(F117:F118)</f>
        <v>405</v>
      </c>
      <c r="G116" s="426">
        <f t="shared" si="92"/>
        <v>0</v>
      </c>
      <c r="H116" s="426">
        <f t="shared" si="92"/>
        <v>0</v>
      </c>
      <c r="I116" s="426">
        <f t="shared" si="92"/>
        <v>0</v>
      </c>
      <c r="J116" s="426">
        <f t="shared" si="92"/>
        <v>0</v>
      </c>
      <c r="K116" s="426">
        <f t="shared" si="92"/>
        <v>425</v>
      </c>
      <c r="L116" s="426">
        <f t="shared" si="92"/>
        <v>0</v>
      </c>
      <c r="M116" s="426">
        <f t="shared" si="92"/>
        <v>0</v>
      </c>
      <c r="N116" s="426">
        <f t="shared" si="92"/>
        <v>0</v>
      </c>
      <c r="O116" s="426">
        <f t="shared" si="92"/>
        <v>0</v>
      </c>
      <c r="P116" s="426">
        <f t="shared" si="92"/>
        <v>425</v>
      </c>
      <c r="Q116" s="426">
        <f t="shared" si="92"/>
        <v>0</v>
      </c>
      <c r="R116" s="426">
        <f t="shared" si="92"/>
        <v>0</v>
      </c>
      <c r="S116" s="426">
        <f t="shared" si="92"/>
        <v>0</v>
      </c>
      <c r="T116" s="426">
        <f t="shared" si="92"/>
        <v>0</v>
      </c>
      <c r="U116" s="444">
        <f t="shared" si="92"/>
        <v>405</v>
      </c>
      <c r="V116" s="444">
        <f t="shared" si="92"/>
        <v>0</v>
      </c>
      <c r="W116" s="444">
        <f t="shared" si="92"/>
        <v>0</v>
      </c>
      <c r="X116" s="444">
        <f t="shared" si="92"/>
        <v>0</v>
      </c>
      <c r="Y116" s="444">
        <f t="shared" si="92"/>
        <v>0</v>
      </c>
      <c r="Z116" s="352" t="s">
        <v>472</v>
      </c>
      <c r="AA116" s="604" t="s">
        <v>405</v>
      </c>
      <c r="AB116" s="592"/>
      <c r="AC116" s="592"/>
    </row>
    <row r="117" spans="1:29" hidden="1">
      <c r="A117" s="118"/>
      <c r="B117" s="346" t="s">
        <v>113</v>
      </c>
      <c r="C117" s="347" t="s">
        <v>106</v>
      </c>
      <c r="D117" s="436">
        <v>1400</v>
      </c>
      <c r="E117" s="23">
        <f t="shared" si="49"/>
        <v>0</v>
      </c>
      <c r="F117" s="437">
        <v>350</v>
      </c>
      <c r="G117" s="437">
        <f>SUM(H117:J117)</f>
        <v>0</v>
      </c>
      <c r="H117" s="437"/>
      <c r="I117" s="437"/>
      <c r="J117" s="437"/>
      <c r="K117" s="438">
        <v>350</v>
      </c>
      <c r="L117" s="438">
        <f>SUM(M117:O117)</f>
        <v>0</v>
      </c>
      <c r="M117" s="438"/>
      <c r="N117" s="438"/>
      <c r="O117" s="438"/>
      <c r="P117" s="438">
        <v>350</v>
      </c>
      <c r="Q117" s="438">
        <f>SUM(R117:T117)</f>
        <v>0</v>
      </c>
      <c r="R117" s="438"/>
      <c r="S117" s="438"/>
      <c r="T117" s="438"/>
      <c r="U117" s="438">
        <v>350</v>
      </c>
      <c r="V117" s="438">
        <f>SUM(W117:Y117)</f>
        <v>0</v>
      </c>
      <c r="W117" s="438"/>
      <c r="X117" s="438"/>
      <c r="Y117" s="438"/>
      <c r="Z117" s="398" t="s">
        <v>88</v>
      </c>
      <c r="AA117" s="592"/>
      <c r="AB117" s="592"/>
      <c r="AC117" s="592"/>
    </row>
    <row r="118" spans="1:29" hidden="1">
      <c r="A118" s="159"/>
      <c r="B118" s="119" t="s">
        <v>114</v>
      </c>
      <c r="C118" s="92" t="s">
        <v>106</v>
      </c>
      <c r="D118" s="156">
        <f>SUM(E118:U118)</f>
        <v>260</v>
      </c>
      <c r="E118" s="23">
        <f t="shared" si="49"/>
        <v>0</v>
      </c>
      <c r="F118" s="156">
        <f t="shared" ref="F118:T118" si="93">SUM(F119:F120)</f>
        <v>55</v>
      </c>
      <c r="G118" s="156">
        <f t="shared" si="93"/>
        <v>0</v>
      </c>
      <c r="H118" s="156">
        <f t="shared" si="93"/>
        <v>0</v>
      </c>
      <c r="I118" s="156">
        <f t="shared" si="93"/>
        <v>0</v>
      </c>
      <c r="J118" s="156">
        <f t="shared" si="93"/>
        <v>0</v>
      </c>
      <c r="K118" s="156">
        <f t="shared" si="93"/>
        <v>75</v>
      </c>
      <c r="L118" s="156">
        <f t="shared" si="93"/>
        <v>0</v>
      </c>
      <c r="M118" s="156">
        <f t="shared" si="93"/>
        <v>0</v>
      </c>
      <c r="N118" s="156">
        <f t="shared" si="93"/>
        <v>0</v>
      </c>
      <c r="O118" s="156">
        <f t="shared" si="93"/>
        <v>0</v>
      </c>
      <c r="P118" s="156">
        <f t="shared" si="93"/>
        <v>75</v>
      </c>
      <c r="Q118" s="156">
        <f t="shared" si="93"/>
        <v>0</v>
      </c>
      <c r="R118" s="156">
        <f t="shared" si="93"/>
        <v>0</v>
      </c>
      <c r="S118" s="156">
        <f t="shared" si="93"/>
        <v>0</v>
      </c>
      <c r="T118" s="156">
        <f t="shared" si="93"/>
        <v>0</v>
      </c>
      <c r="U118" s="158">
        <f t="shared" ref="U118:Y118" si="94">SUM(U119:U120)</f>
        <v>55</v>
      </c>
      <c r="V118" s="158">
        <f t="shared" si="94"/>
        <v>0</v>
      </c>
      <c r="W118" s="158">
        <f t="shared" si="94"/>
        <v>0</v>
      </c>
      <c r="X118" s="158">
        <f t="shared" si="94"/>
        <v>0</v>
      </c>
      <c r="Y118" s="158">
        <f t="shared" si="94"/>
        <v>0</v>
      </c>
      <c r="Z118" s="114" t="s">
        <v>102</v>
      </c>
      <c r="AA118" s="592" t="s">
        <v>406</v>
      </c>
      <c r="AB118" s="592"/>
      <c r="AC118" s="592"/>
    </row>
    <row r="119" spans="1:29" ht="44.25" hidden="1" customHeight="1">
      <c r="A119" s="146"/>
      <c r="B119" s="147" t="s">
        <v>308</v>
      </c>
      <c r="C119" s="160" t="s">
        <v>106</v>
      </c>
      <c r="D119" s="156">
        <f>SUM(E119:U119)</f>
        <v>160</v>
      </c>
      <c r="E119" s="23">
        <f t="shared" si="49"/>
        <v>0</v>
      </c>
      <c r="F119" s="157">
        <v>30</v>
      </c>
      <c r="G119" s="157">
        <f>SUM(H119:J119)</f>
        <v>0</v>
      </c>
      <c r="H119" s="157"/>
      <c r="I119" s="157"/>
      <c r="J119" s="157"/>
      <c r="K119" s="158">
        <v>50</v>
      </c>
      <c r="L119" s="158">
        <f>SUM(M119:O119)</f>
        <v>0</v>
      </c>
      <c r="M119" s="158"/>
      <c r="N119" s="158"/>
      <c r="O119" s="158"/>
      <c r="P119" s="158">
        <v>50</v>
      </c>
      <c r="Q119" s="158">
        <f>SUM(R119:T119)</f>
        <v>0</v>
      </c>
      <c r="R119" s="158"/>
      <c r="S119" s="158"/>
      <c r="T119" s="158"/>
      <c r="U119" s="158">
        <v>30</v>
      </c>
      <c r="V119" s="158">
        <f>SUM(W119:Y119)</f>
        <v>0</v>
      </c>
      <c r="W119" s="158"/>
      <c r="X119" s="158"/>
      <c r="Y119" s="158"/>
      <c r="Z119" s="114" t="s">
        <v>102</v>
      </c>
      <c r="AA119" s="592"/>
      <c r="AB119" s="592"/>
      <c r="AC119" s="592"/>
    </row>
    <row r="120" spans="1:29" hidden="1">
      <c r="A120" s="150"/>
      <c r="B120" s="346" t="s">
        <v>115</v>
      </c>
      <c r="C120" s="347" t="s">
        <v>106</v>
      </c>
      <c r="D120" s="395">
        <v>100</v>
      </c>
      <c r="E120" s="23">
        <f t="shared" si="49"/>
        <v>0</v>
      </c>
      <c r="F120" s="396">
        <v>25</v>
      </c>
      <c r="G120" s="157">
        <f t="shared" ref="G120:G125" si="95">SUM(H120:J120)</f>
        <v>0</v>
      </c>
      <c r="H120" s="396"/>
      <c r="I120" s="396"/>
      <c r="J120" s="396"/>
      <c r="K120" s="397">
        <v>25</v>
      </c>
      <c r="L120" s="158">
        <f t="shared" ref="L120:L125" si="96">SUM(M120:O120)</f>
        <v>0</v>
      </c>
      <c r="M120" s="397"/>
      <c r="N120" s="397"/>
      <c r="O120" s="397"/>
      <c r="P120" s="397">
        <v>25</v>
      </c>
      <c r="Q120" s="158">
        <f t="shared" ref="Q120:Q124" si="97">SUM(R120:T120)</f>
        <v>0</v>
      </c>
      <c r="R120" s="397"/>
      <c r="S120" s="397"/>
      <c r="T120" s="397"/>
      <c r="U120" s="397">
        <v>25</v>
      </c>
      <c r="V120" s="158">
        <f t="shared" ref="V120:V125" si="98">SUM(W120:Y120)</f>
        <v>0</v>
      </c>
      <c r="W120" s="397"/>
      <c r="X120" s="397"/>
      <c r="Y120" s="397"/>
      <c r="Z120" s="398" t="s">
        <v>102</v>
      </c>
      <c r="AA120" s="592"/>
      <c r="AB120" s="592"/>
      <c r="AC120" s="592"/>
    </row>
    <row r="121" spans="1:29" ht="40.5" hidden="1">
      <c r="A121" s="150"/>
      <c r="B121" s="346" t="s">
        <v>116</v>
      </c>
      <c r="C121" s="347" t="s">
        <v>106</v>
      </c>
      <c r="D121" s="412">
        <v>20</v>
      </c>
      <c r="E121" s="23">
        <f t="shared" si="49"/>
        <v>0</v>
      </c>
      <c r="F121" s="413">
        <v>0</v>
      </c>
      <c r="G121" s="157">
        <f t="shared" si="95"/>
        <v>0</v>
      </c>
      <c r="H121" s="413"/>
      <c r="I121" s="413"/>
      <c r="J121" s="413"/>
      <c r="K121" s="414">
        <v>10</v>
      </c>
      <c r="L121" s="158">
        <f t="shared" si="96"/>
        <v>0</v>
      </c>
      <c r="M121" s="414"/>
      <c r="N121" s="414"/>
      <c r="O121" s="414"/>
      <c r="P121" s="414">
        <v>10</v>
      </c>
      <c r="Q121" s="158">
        <f t="shared" si="97"/>
        <v>0</v>
      </c>
      <c r="R121" s="414"/>
      <c r="S121" s="414"/>
      <c r="T121" s="414"/>
      <c r="U121" s="414">
        <v>0</v>
      </c>
      <c r="V121" s="158">
        <f t="shared" si="98"/>
        <v>0</v>
      </c>
      <c r="W121" s="414"/>
      <c r="X121" s="414"/>
      <c r="Y121" s="414"/>
      <c r="Z121" s="398" t="s">
        <v>102</v>
      </c>
      <c r="AA121" s="592"/>
      <c r="AB121" s="592"/>
      <c r="AC121" s="592"/>
    </row>
    <row r="122" spans="1:29" s="353" customFormat="1" ht="40.5" hidden="1" customHeight="1">
      <c r="A122" s="120"/>
      <c r="B122" s="346" t="s">
        <v>117</v>
      </c>
      <c r="C122" s="347" t="s">
        <v>103</v>
      </c>
      <c r="D122" s="412">
        <v>40</v>
      </c>
      <c r="E122" s="23">
        <f t="shared" si="49"/>
        <v>0</v>
      </c>
      <c r="F122" s="396">
        <v>10</v>
      </c>
      <c r="G122" s="157">
        <f t="shared" si="95"/>
        <v>0</v>
      </c>
      <c r="H122" s="396"/>
      <c r="I122" s="396"/>
      <c r="J122" s="396"/>
      <c r="K122" s="397">
        <v>10</v>
      </c>
      <c r="L122" s="158">
        <f t="shared" si="96"/>
        <v>0</v>
      </c>
      <c r="M122" s="397"/>
      <c r="N122" s="397"/>
      <c r="O122" s="397"/>
      <c r="P122" s="397">
        <v>10</v>
      </c>
      <c r="Q122" s="158">
        <f t="shared" si="97"/>
        <v>0</v>
      </c>
      <c r="R122" s="397"/>
      <c r="S122" s="397"/>
      <c r="T122" s="397"/>
      <c r="U122" s="397">
        <v>10</v>
      </c>
      <c r="V122" s="158">
        <f t="shared" si="98"/>
        <v>0</v>
      </c>
      <c r="W122" s="397"/>
      <c r="X122" s="397"/>
      <c r="Y122" s="397"/>
      <c r="Z122" s="398" t="s">
        <v>102</v>
      </c>
      <c r="AA122" s="599"/>
      <c r="AB122" s="599"/>
      <c r="AC122" s="599"/>
    </row>
    <row r="123" spans="1:29" ht="40.5" hidden="1">
      <c r="A123" s="164"/>
      <c r="B123" s="354" t="s">
        <v>309</v>
      </c>
      <c r="C123" s="355" t="s">
        <v>106</v>
      </c>
      <c r="D123" s="356">
        <v>30</v>
      </c>
      <c r="E123" s="23">
        <f t="shared" si="49"/>
        <v>0</v>
      </c>
      <c r="F123" s="357">
        <v>0</v>
      </c>
      <c r="G123" s="157">
        <f t="shared" si="95"/>
        <v>0</v>
      </c>
      <c r="H123" s="396"/>
      <c r="I123" s="396"/>
      <c r="J123" s="396"/>
      <c r="K123" s="397">
        <v>0</v>
      </c>
      <c r="L123" s="158">
        <f t="shared" si="96"/>
        <v>0</v>
      </c>
      <c r="M123" s="397"/>
      <c r="N123" s="397"/>
      <c r="O123" s="397"/>
      <c r="P123" s="397">
        <v>15</v>
      </c>
      <c r="Q123" s="158">
        <f>SUM(R123:T123)</f>
        <v>0</v>
      </c>
      <c r="R123" s="397"/>
      <c r="S123" s="397"/>
      <c r="T123" s="397"/>
      <c r="U123" s="397">
        <v>15</v>
      </c>
      <c r="V123" s="158">
        <f>SUM(W123:Y123)</f>
        <v>0</v>
      </c>
      <c r="W123" s="397"/>
      <c r="X123" s="358"/>
      <c r="Y123" s="397"/>
      <c r="Z123" s="359" t="s">
        <v>102</v>
      </c>
      <c r="AA123" s="592"/>
      <c r="AB123" s="592"/>
      <c r="AC123" s="592"/>
    </row>
    <row r="124" spans="1:29" ht="40.5" hidden="1">
      <c r="A124" s="164"/>
      <c r="B124" s="165" t="s">
        <v>310</v>
      </c>
      <c r="C124" s="166" t="s">
        <v>103</v>
      </c>
      <c r="D124" s="167">
        <v>30</v>
      </c>
      <c r="E124" s="23">
        <f t="shared" si="49"/>
        <v>0</v>
      </c>
      <c r="F124" s="168">
        <v>30</v>
      </c>
      <c r="G124" s="157">
        <f t="shared" si="95"/>
        <v>0</v>
      </c>
      <c r="H124" s="157"/>
      <c r="I124" s="157"/>
      <c r="J124" s="157"/>
      <c r="K124" s="158">
        <v>0</v>
      </c>
      <c r="L124" s="158">
        <f>SUM(M124:O124)</f>
        <v>0</v>
      </c>
      <c r="M124" s="158"/>
      <c r="N124" s="158"/>
      <c r="O124" s="158"/>
      <c r="P124" s="158">
        <v>0</v>
      </c>
      <c r="Q124" s="158">
        <f t="shared" si="97"/>
        <v>0</v>
      </c>
      <c r="R124" s="158"/>
      <c r="S124" s="158"/>
      <c r="T124" s="158"/>
      <c r="U124" s="158">
        <v>0</v>
      </c>
      <c r="V124" s="158">
        <f t="shared" si="98"/>
        <v>0</v>
      </c>
      <c r="W124" s="158"/>
      <c r="X124" s="169"/>
      <c r="Y124" s="158"/>
      <c r="Z124" s="170" t="s">
        <v>102</v>
      </c>
      <c r="AA124" s="592"/>
      <c r="AB124" s="592"/>
      <c r="AC124" s="592"/>
    </row>
    <row r="125" spans="1:29" hidden="1">
      <c r="A125" s="164"/>
      <c r="B125" s="354" t="s">
        <v>311</v>
      </c>
      <c r="C125" s="355" t="s">
        <v>106</v>
      </c>
      <c r="D125" s="356">
        <v>50</v>
      </c>
      <c r="E125" s="23">
        <f t="shared" si="49"/>
        <v>0</v>
      </c>
      <c r="F125" s="357">
        <v>15</v>
      </c>
      <c r="G125" s="157">
        <f t="shared" si="95"/>
        <v>0</v>
      </c>
      <c r="H125" s="396"/>
      <c r="I125" s="396"/>
      <c r="J125" s="396"/>
      <c r="K125" s="397">
        <v>10</v>
      </c>
      <c r="L125" s="158">
        <f t="shared" si="96"/>
        <v>0</v>
      </c>
      <c r="M125" s="397"/>
      <c r="N125" s="397"/>
      <c r="O125" s="397"/>
      <c r="P125" s="397">
        <v>15</v>
      </c>
      <c r="Q125" s="158">
        <f>SUM(R125:T125)</f>
        <v>0</v>
      </c>
      <c r="R125" s="397"/>
      <c r="S125" s="397"/>
      <c r="T125" s="397"/>
      <c r="U125" s="397">
        <v>10</v>
      </c>
      <c r="V125" s="158">
        <f t="shared" si="98"/>
        <v>0</v>
      </c>
      <c r="W125" s="397"/>
      <c r="X125" s="358"/>
      <c r="Y125" s="397"/>
      <c r="Z125" s="359" t="s">
        <v>102</v>
      </c>
      <c r="AA125" s="592"/>
      <c r="AB125" s="592"/>
      <c r="AC125" s="592"/>
    </row>
    <row r="126" spans="1:29" ht="64.5" customHeight="1">
      <c r="A126" s="115"/>
      <c r="B126" s="116" t="s">
        <v>118</v>
      </c>
      <c r="C126" s="117" t="s">
        <v>119</v>
      </c>
      <c r="D126" s="171">
        <v>35537</v>
      </c>
      <c r="E126" s="23">
        <f t="shared" si="49"/>
        <v>537</v>
      </c>
      <c r="F126" s="171">
        <f t="shared" ref="F126:Y126" si="99">SUM(F127+F130+F131+F134+F136)</f>
        <v>8821</v>
      </c>
      <c r="G126" s="171">
        <f t="shared" si="99"/>
        <v>0</v>
      </c>
      <c r="H126" s="171">
        <f t="shared" si="99"/>
        <v>0</v>
      </c>
      <c r="I126" s="171">
        <f t="shared" si="99"/>
        <v>0</v>
      </c>
      <c r="J126" s="171">
        <f t="shared" si="99"/>
        <v>0</v>
      </c>
      <c r="K126" s="171">
        <f t="shared" si="99"/>
        <v>8543</v>
      </c>
      <c r="L126" s="171">
        <f t="shared" si="99"/>
        <v>0</v>
      </c>
      <c r="M126" s="171">
        <f t="shared" si="99"/>
        <v>0</v>
      </c>
      <c r="N126" s="171">
        <f t="shared" si="99"/>
        <v>0</v>
      </c>
      <c r="O126" s="171">
        <f t="shared" si="99"/>
        <v>0</v>
      </c>
      <c r="P126" s="171">
        <f t="shared" si="99"/>
        <v>8128</v>
      </c>
      <c r="Q126" s="171">
        <f t="shared" si="99"/>
        <v>0</v>
      </c>
      <c r="R126" s="171">
        <f t="shared" si="99"/>
        <v>0</v>
      </c>
      <c r="S126" s="171">
        <f t="shared" si="99"/>
        <v>0</v>
      </c>
      <c r="T126" s="171">
        <f t="shared" si="99"/>
        <v>0</v>
      </c>
      <c r="U126" s="399">
        <f t="shared" si="99"/>
        <v>10045</v>
      </c>
      <c r="V126" s="399">
        <f t="shared" si="99"/>
        <v>537</v>
      </c>
      <c r="W126" s="399">
        <f t="shared" si="99"/>
        <v>0</v>
      </c>
      <c r="X126" s="399">
        <f t="shared" si="99"/>
        <v>537</v>
      </c>
      <c r="Y126" s="399">
        <f t="shared" si="99"/>
        <v>0</v>
      </c>
      <c r="Z126" s="366" t="s">
        <v>110</v>
      </c>
      <c r="AA126" s="604" t="s">
        <v>407</v>
      </c>
      <c r="AB126" s="592"/>
      <c r="AC126" s="592"/>
    </row>
    <row r="127" spans="1:29">
      <c r="A127" s="115"/>
      <c r="B127" s="363" t="s">
        <v>120</v>
      </c>
      <c r="C127" s="364" t="s">
        <v>76</v>
      </c>
      <c r="D127" s="452">
        <v>25887</v>
      </c>
      <c r="E127" s="23">
        <f t="shared" si="49"/>
        <v>449</v>
      </c>
      <c r="F127" s="452">
        <f t="shared" ref="F127:Y127" si="100">SUM(F128:F129)</f>
        <v>7242</v>
      </c>
      <c r="G127" s="452">
        <f t="shared" si="100"/>
        <v>0</v>
      </c>
      <c r="H127" s="452">
        <f t="shared" si="100"/>
        <v>0</v>
      </c>
      <c r="I127" s="452">
        <f t="shared" si="100"/>
        <v>0</v>
      </c>
      <c r="J127" s="452">
        <f t="shared" si="100"/>
        <v>0</v>
      </c>
      <c r="K127" s="452">
        <f t="shared" si="100"/>
        <v>6727</v>
      </c>
      <c r="L127" s="452">
        <f t="shared" si="100"/>
        <v>0</v>
      </c>
      <c r="M127" s="452">
        <f t="shared" si="100"/>
        <v>0</v>
      </c>
      <c r="N127" s="452">
        <f t="shared" si="100"/>
        <v>0</v>
      </c>
      <c r="O127" s="452">
        <f t="shared" si="100"/>
        <v>0</v>
      </c>
      <c r="P127" s="452">
        <f t="shared" si="100"/>
        <v>6472</v>
      </c>
      <c r="Q127" s="452">
        <f t="shared" si="100"/>
        <v>0</v>
      </c>
      <c r="R127" s="452">
        <f t="shared" si="100"/>
        <v>0</v>
      </c>
      <c r="S127" s="452">
        <f t="shared" si="100"/>
        <v>0</v>
      </c>
      <c r="T127" s="452">
        <f t="shared" si="100"/>
        <v>0</v>
      </c>
      <c r="U127" s="522">
        <f t="shared" si="100"/>
        <v>5446</v>
      </c>
      <c r="V127" s="522">
        <f t="shared" si="100"/>
        <v>449</v>
      </c>
      <c r="W127" s="522">
        <f t="shared" si="100"/>
        <v>0</v>
      </c>
      <c r="X127" s="522">
        <f t="shared" si="100"/>
        <v>449</v>
      </c>
      <c r="Y127" s="522">
        <f t="shared" si="100"/>
        <v>0</v>
      </c>
      <c r="Z127" s="366" t="s">
        <v>110</v>
      </c>
      <c r="AA127" s="604" t="s">
        <v>358</v>
      </c>
      <c r="AB127" s="592"/>
      <c r="AC127" s="592"/>
    </row>
    <row r="128" spans="1:29">
      <c r="A128" s="118"/>
      <c r="B128" s="346" t="s">
        <v>121</v>
      </c>
      <c r="C128" s="347" t="s">
        <v>76</v>
      </c>
      <c r="D128" s="428">
        <v>6986</v>
      </c>
      <c r="E128" s="23">
        <f t="shared" si="49"/>
        <v>449</v>
      </c>
      <c r="F128" s="429">
        <v>1167</v>
      </c>
      <c r="G128" s="429">
        <f>SUM(H128:J128)</f>
        <v>0</v>
      </c>
      <c r="H128" s="429"/>
      <c r="I128" s="429"/>
      <c r="J128" s="429"/>
      <c r="K128" s="430">
        <v>2452</v>
      </c>
      <c r="L128" s="430">
        <f>SUM(M128:O128)</f>
        <v>0</v>
      </c>
      <c r="M128" s="430"/>
      <c r="N128" s="430"/>
      <c r="O128" s="430"/>
      <c r="P128" s="430">
        <v>2197</v>
      </c>
      <c r="Q128" s="430">
        <f>SUM(R128:T128)</f>
        <v>0</v>
      </c>
      <c r="R128" s="430"/>
      <c r="S128" s="430"/>
      <c r="T128" s="430"/>
      <c r="U128" s="430">
        <v>1170</v>
      </c>
      <c r="V128" s="430">
        <f>SUM(W128:Y128)</f>
        <v>449</v>
      </c>
      <c r="W128" s="430"/>
      <c r="X128" s="650">
        <v>449</v>
      </c>
      <c r="Y128" s="430"/>
      <c r="Z128" s="398" t="s">
        <v>110</v>
      </c>
      <c r="AA128" s="604"/>
      <c r="AB128" s="592"/>
      <c r="AC128" s="592"/>
    </row>
    <row r="129" spans="1:29" ht="40.5" hidden="1">
      <c r="A129" s="195"/>
      <c r="B129" s="196" t="s">
        <v>122</v>
      </c>
      <c r="C129" s="197" t="s">
        <v>76</v>
      </c>
      <c r="D129" s="531">
        <v>18901</v>
      </c>
      <c r="E129" s="23">
        <f t="shared" si="49"/>
        <v>0</v>
      </c>
      <c r="F129" s="532">
        <v>6075</v>
      </c>
      <c r="G129" s="429">
        <f t="shared" ref="G129:G130" si="101">SUM(H129:J129)</f>
        <v>0</v>
      </c>
      <c r="H129" s="655"/>
      <c r="I129" s="655"/>
      <c r="J129" s="655"/>
      <c r="K129" s="656">
        <v>4275</v>
      </c>
      <c r="L129" s="430">
        <f t="shared" ref="L129:L130" si="102">SUM(M129:O129)</f>
        <v>0</v>
      </c>
      <c r="M129" s="656"/>
      <c r="N129" s="656"/>
      <c r="O129" s="656"/>
      <c r="P129" s="656">
        <v>4275</v>
      </c>
      <c r="Q129" s="430">
        <f t="shared" ref="Q129:Q130" si="103">SUM(R129:T129)</f>
        <v>0</v>
      </c>
      <c r="R129" s="656"/>
      <c r="S129" s="656"/>
      <c r="T129" s="656"/>
      <c r="U129" s="656">
        <v>4276</v>
      </c>
      <c r="V129" s="430">
        <f t="shared" ref="V129:V130" si="104">SUM(W129:Y129)</f>
        <v>0</v>
      </c>
      <c r="W129" s="656"/>
      <c r="X129" s="533"/>
      <c r="Y129" s="656"/>
      <c r="Z129" s="470" t="s">
        <v>86</v>
      </c>
      <c r="AA129" s="605"/>
      <c r="AB129" s="592"/>
      <c r="AC129" s="592"/>
    </row>
    <row r="130" spans="1:29" hidden="1">
      <c r="A130" s="370"/>
      <c r="B130" s="346" t="s">
        <v>123</v>
      </c>
      <c r="C130" s="347" t="s">
        <v>76</v>
      </c>
      <c r="D130" s="436">
        <v>4500</v>
      </c>
      <c r="E130" s="23">
        <f t="shared" si="49"/>
        <v>0</v>
      </c>
      <c r="F130" s="437">
        <v>1125</v>
      </c>
      <c r="G130" s="429">
        <f t="shared" si="101"/>
        <v>0</v>
      </c>
      <c r="H130" s="437"/>
      <c r="I130" s="437"/>
      <c r="J130" s="437"/>
      <c r="K130" s="438">
        <v>1125</v>
      </c>
      <c r="L130" s="430">
        <f t="shared" si="102"/>
        <v>0</v>
      </c>
      <c r="M130" s="438"/>
      <c r="N130" s="438"/>
      <c r="O130" s="438"/>
      <c r="P130" s="438">
        <v>1125</v>
      </c>
      <c r="Q130" s="430">
        <f t="shared" si="103"/>
        <v>0</v>
      </c>
      <c r="R130" s="438"/>
      <c r="S130" s="438"/>
      <c r="T130" s="438"/>
      <c r="U130" s="438">
        <v>1125</v>
      </c>
      <c r="V130" s="430">
        <f t="shared" si="104"/>
        <v>0</v>
      </c>
      <c r="W130" s="438"/>
      <c r="X130" s="438"/>
      <c r="Y130" s="438"/>
      <c r="Z130" s="398" t="s">
        <v>88</v>
      </c>
      <c r="AA130" s="604"/>
      <c r="AB130" s="592"/>
      <c r="AC130" s="592"/>
    </row>
    <row r="131" spans="1:29" ht="24.75" customHeight="1">
      <c r="A131" s="115"/>
      <c r="B131" s="363" t="s">
        <v>124</v>
      </c>
      <c r="C131" s="364" t="s">
        <v>90</v>
      </c>
      <c r="D131" s="405">
        <v>4740</v>
      </c>
      <c r="E131" s="23">
        <f t="shared" si="49"/>
        <v>88</v>
      </c>
      <c r="F131" s="405">
        <f t="shared" ref="F131:T131" si="105">SUM(F132:F133)</f>
        <v>400</v>
      </c>
      <c r="G131" s="405">
        <f t="shared" si="105"/>
        <v>0</v>
      </c>
      <c r="H131" s="405">
        <f t="shared" si="105"/>
        <v>0</v>
      </c>
      <c r="I131" s="405">
        <f t="shared" si="105"/>
        <v>0</v>
      </c>
      <c r="J131" s="405">
        <f t="shared" si="105"/>
        <v>0</v>
      </c>
      <c r="K131" s="405">
        <f t="shared" si="105"/>
        <v>520</v>
      </c>
      <c r="L131" s="405">
        <f t="shared" si="105"/>
        <v>0</v>
      </c>
      <c r="M131" s="405">
        <f t="shared" si="105"/>
        <v>0</v>
      </c>
      <c r="N131" s="405">
        <f t="shared" si="105"/>
        <v>0</v>
      </c>
      <c r="O131" s="405">
        <f t="shared" si="105"/>
        <v>0</v>
      </c>
      <c r="P131" s="405">
        <f t="shared" si="105"/>
        <v>400</v>
      </c>
      <c r="Q131" s="405">
        <f t="shared" si="105"/>
        <v>0</v>
      </c>
      <c r="R131" s="405">
        <f t="shared" si="105"/>
        <v>0</v>
      </c>
      <c r="S131" s="405">
        <f t="shared" si="105"/>
        <v>0</v>
      </c>
      <c r="T131" s="405">
        <f t="shared" si="105"/>
        <v>0</v>
      </c>
      <c r="U131" s="406">
        <f>SUM(U132+U133)</f>
        <v>3420</v>
      </c>
      <c r="V131" s="406">
        <f t="shared" ref="V131:Y131" si="106">SUM(V132+V133)</f>
        <v>88</v>
      </c>
      <c r="W131" s="406">
        <f t="shared" si="106"/>
        <v>0</v>
      </c>
      <c r="X131" s="406">
        <f t="shared" si="106"/>
        <v>88</v>
      </c>
      <c r="Y131" s="406">
        <f t="shared" si="106"/>
        <v>0</v>
      </c>
      <c r="Z131" s="366" t="s">
        <v>473</v>
      </c>
      <c r="AA131" s="604" t="s">
        <v>408</v>
      </c>
      <c r="AB131" s="592"/>
      <c r="AC131" s="592"/>
    </row>
    <row r="132" spans="1:29" ht="44.25" customHeight="1">
      <c r="A132" s="118"/>
      <c r="B132" s="346" t="s">
        <v>125</v>
      </c>
      <c r="C132" s="347" t="s">
        <v>90</v>
      </c>
      <c r="D132" s="453">
        <v>3600</v>
      </c>
      <c r="E132" s="23">
        <f t="shared" si="49"/>
        <v>88</v>
      </c>
      <c r="F132" s="454">
        <v>400</v>
      </c>
      <c r="G132" s="454">
        <f>SUM(H132:J132)</f>
        <v>0</v>
      </c>
      <c r="H132" s="454"/>
      <c r="I132" s="454"/>
      <c r="J132" s="454"/>
      <c r="K132" s="455">
        <v>520</v>
      </c>
      <c r="L132" s="455">
        <f>SUM(M132:O132)</f>
        <v>0</v>
      </c>
      <c r="M132" s="455"/>
      <c r="N132" s="455"/>
      <c r="O132" s="455"/>
      <c r="P132" s="455">
        <v>400</v>
      </c>
      <c r="Q132" s="455">
        <f>SUM(R132:T132)</f>
        <v>0</v>
      </c>
      <c r="R132" s="455"/>
      <c r="S132" s="455"/>
      <c r="T132" s="455"/>
      <c r="U132" s="455">
        <v>2280</v>
      </c>
      <c r="V132" s="455">
        <f>SUM(W132:Y132)</f>
        <v>88</v>
      </c>
      <c r="W132" s="455"/>
      <c r="X132" s="651">
        <v>88</v>
      </c>
      <c r="Y132" s="455"/>
      <c r="Z132" s="398" t="s">
        <v>110</v>
      </c>
      <c r="AA132" s="604"/>
      <c r="AB132" s="592"/>
      <c r="AC132" s="592"/>
    </row>
    <row r="133" spans="1:29" ht="44.25" hidden="1" customHeight="1">
      <c r="A133" s="195"/>
      <c r="B133" s="319" t="s">
        <v>126</v>
      </c>
      <c r="C133" s="320" t="s">
        <v>90</v>
      </c>
      <c r="D133" s="528">
        <v>1140</v>
      </c>
      <c r="E133" s="23">
        <f t="shared" si="49"/>
        <v>0</v>
      </c>
      <c r="F133" s="529">
        <v>0</v>
      </c>
      <c r="G133" s="454">
        <f>SUM(H133:J133)</f>
        <v>0</v>
      </c>
      <c r="H133" s="454"/>
      <c r="I133" s="454"/>
      <c r="J133" s="454"/>
      <c r="K133" s="455">
        <v>0</v>
      </c>
      <c r="L133" s="455">
        <f>SUM(M133:O133)</f>
        <v>0</v>
      </c>
      <c r="M133" s="455"/>
      <c r="N133" s="455"/>
      <c r="O133" s="455"/>
      <c r="P133" s="455">
        <v>0</v>
      </c>
      <c r="Q133" s="455">
        <f>SUM(R133:T133)</f>
        <v>0</v>
      </c>
      <c r="R133" s="455"/>
      <c r="S133" s="455"/>
      <c r="T133" s="455"/>
      <c r="U133" s="455">
        <v>1140</v>
      </c>
      <c r="V133" s="455">
        <f>SUM(W133:Y133)</f>
        <v>0</v>
      </c>
      <c r="W133" s="455"/>
      <c r="X133" s="530"/>
      <c r="Y133" s="455"/>
      <c r="Z133" s="359" t="s">
        <v>86</v>
      </c>
      <c r="AA133" s="605"/>
      <c r="AB133" s="592"/>
      <c r="AC133" s="592"/>
    </row>
    <row r="134" spans="1:29" ht="42.75" customHeight="1">
      <c r="A134" s="115"/>
      <c r="B134" s="116" t="s">
        <v>127</v>
      </c>
      <c r="C134" s="117" t="s">
        <v>128</v>
      </c>
      <c r="D134" s="173">
        <v>100</v>
      </c>
      <c r="E134" s="23">
        <f t="shared" si="49"/>
        <v>0</v>
      </c>
      <c r="F134" s="173">
        <f t="shared" ref="F134:Y134" si="107">SUM(F135)</f>
        <v>24</v>
      </c>
      <c r="G134" s="173">
        <f t="shared" si="107"/>
        <v>0</v>
      </c>
      <c r="H134" s="173">
        <f t="shared" si="107"/>
        <v>0</v>
      </c>
      <c r="I134" s="173">
        <f t="shared" si="107"/>
        <v>0</v>
      </c>
      <c r="J134" s="173">
        <f t="shared" si="107"/>
        <v>0</v>
      </c>
      <c r="K134" s="173">
        <f t="shared" si="107"/>
        <v>26</v>
      </c>
      <c r="L134" s="173">
        <f t="shared" si="107"/>
        <v>0</v>
      </c>
      <c r="M134" s="173">
        <f t="shared" si="107"/>
        <v>0</v>
      </c>
      <c r="N134" s="173">
        <f t="shared" si="107"/>
        <v>0</v>
      </c>
      <c r="O134" s="173">
        <f t="shared" si="107"/>
        <v>0</v>
      </c>
      <c r="P134" s="173">
        <f t="shared" si="107"/>
        <v>26</v>
      </c>
      <c r="Q134" s="173">
        <f t="shared" si="107"/>
        <v>0</v>
      </c>
      <c r="R134" s="173">
        <f t="shared" si="107"/>
        <v>0</v>
      </c>
      <c r="S134" s="173">
        <f t="shared" si="107"/>
        <v>0</v>
      </c>
      <c r="T134" s="173">
        <f t="shared" si="107"/>
        <v>0</v>
      </c>
      <c r="U134" s="174">
        <f t="shared" si="107"/>
        <v>24</v>
      </c>
      <c r="V134" s="174">
        <f t="shared" si="107"/>
        <v>0</v>
      </c>
      <c r="W134" s="174">
        <f t="shared" si="107"/>
        <v>0</v>
      </c>
      <c r="X134" s="174">
        <f t="shared" si="107"/>
        <v>0</v>
      </c>
      <c r="Y134" s="174">
        <f t="shared" si="107"/>
        <v>0</v>
      </c>
      <c r="Z134" s="366" t="s">
        <v>110</v>
      </c>
      <c r="AA134" s="604" t="s">
        <v>409</v>
      </c>
      <c r="AB134" s="592"/>
      <c r="AC134" s="592"/>
    </row>
    <row r="135" spans="1:29">
      <c r="A135" s="118"/>
      <c r="B135" s="346" t="s">
        <v>125</v>
      </c>
      <c r="C135" s="347" t="s">
        <v>129</v>
      </c>
      <c r="D135" s="456">
        <v>100</v>
      </c>
      <c r="E135" s="23">
        <f t="shared" si="49"/>
        <v>0</v>
      </c>
      <c r="F135" s="457">
        <v>24</v>
      </c>
      <c r="G135" s="457">
        <f>SUM(H135:J135)</f>
        <v>0</v>
      </c>
      <c r="H135" s="457"/>
      <c r="I135" s="457"/>
      <c r="J135" s="457"/>
      <c r="K135" s="458">
        <v>26</v>
      </c>
      <c r="L135" s="458">
        <f>SUM(M135:O135)</f>
        <v>0</v>
      </c>
      <c r="M135" s="458"/>
      <c r="N135" s="458"/>
      <c r="O135" s="458"/>
      <c r="P135" s="458">
        <v>26</v>
      </c>
      <c r="Q135" s="458">
        <f>SUM(R135:T135)</f>
        <v>0</v>
      </c>
      <c r="R135" s="458"/>
      <c r="S135" s="458"/>
      <c r="T135" s="458"/>
      <c r="U135" s="458">
        <v>24</v>
      </c>
      <c r="V135" s="174">
        <f>SUM(W135:Y135)</f>
        <v>0</v>
      </c>
      <c r="W135" s="458"/>
      <c r="X135" s="652">
        <v>0</v>
      </c>
      <c r="Y135" s="458"/>
      <c r="Z135" s="398" t="s">
        <v>110</v>
      </c>
      <c r="AA135" s="604"/>
      <c r="AB135" s="592"/>
      <c r="AC135" s="592"/>
    </row>
    <row r="136" spans="1:29" ht="45.75" hidden="1" customHeight="1">
      <c r="A136" s="115"/>
      <c r="B136" s="116" t="s">
        <v>130</v>
      </c>
      <c r="C136" s="117" t="s">
        <v>131</v>
      </c>
      <c r="D136" s="173">
        <f>SUM(D137:D140)</f>
        <v>310</v>
      </c>
      <c r="E136" s="23">
        <f t="shared" si="49"/>
        <v>0</v>
      </c>
      <c r="F136" s="173">
        <f t="shared" ref="F136:T136" si="108">SUM(F137:F140)</f>
        <v>30</v>
      </c>
      <c r="G136" s="173">
        <f t="shared" si="108"/>
        <v>0</v>
      </c>
      <c r="H136" s="173">
        <f t="shared" si="108"/>
        <v>0</v>
      </c>
      <c r="I136" s="173">
        <f t="shared" si="108"/>
        <v>0</v>
      </c>
      <c r="J136" s="173">
        <f t="shared" si="108"/>
        <v>0</v>
      </c>
      <c r="K136" s="173">
        <f t="shared" si="108"/>
        <v>145</v>
      </c>
      <c r="L136" s="173">
        <f t="shared" si="108"/>
        <v>0</v>
      </c>
      <c r="M136" s="173">
        <f t="shared" si="108"/>
        <v>0</v>
      </c>
      <c r="N136" s="173">
        <f t="shared" si="108"/>
        <v>0</v>
      </c>
      <c r="O136" s="173">
        <f t="shared" si="108"/>
        <v>0</v>
      </c>
      <c r="P136" s="173">
        <f t="shared" si="108"/>
        <v>105</v>
      </c>
      <c r="Q136" s="173">
        <f t="shared" si="108"/>
        <v>0</v>
      </c>
      <c r="R136" s="173">
        <f t="shared" si="108"/>
        <v>0</v>
      </c>
      <c r="S136" s="173">
        <f t="shared" si="108"/>
        <v>0</v>
      </c>
      <c r="T136" s="173">
        <f t="shared" si="108"/>
        <v>0</v>
      </c>
      <c r="U136" s="231">
        <f t="shared" ref="U136:Y136" si="109">SUM(U137:U140)</f>
        <v>30</v>
      </c>
      <c r="V136" s="231">
        <f t="shared" si="109"/>
        <v>0</v>
      </c>
      <c r="W136" s="231">
        <f t="shared" si="109"/>
        <v>0</v>
      </c>
      <c r="X136" s="231">
        <f t="shared" si="109"/>
        <v>0</v>
      </c>
      <c r="Y136" s="231">
        <f t="shared" si="109"/>
        <v>0</v>
      </c>
      <c r="Z136" s="114" t="s">
        <v>102</v>
      </c>
      <c r="AA136" s="604" t="s">
        <v>410</v>
      </c>
      <c r="AB136" s="592"/>
      <c r="AC136" s="592"/>
    </row>
    <row r="137" spans="1:29" ht="44.25" hidden="1" customHeight="1">
      <c r="A137" s="175"/>
      <c r="B137" s="176" t="s">
        <v>132</v>
      </c>
      <c r="C137" s="177" t="s">
        <v>133</v>
      </c>
      <c r="D137" s="181">
        <v>60</v>
      </c>
      <c r="E137" s="23">
        <f t="shared" si="49"/>
        <v>0</v>
      </c>
      <c r="F137" s="182">
        <v>15</v>
      </c>
      <c r="G137" s="182">
        <f>SUM(H137:J137)</f>
        <v>0</v>
      </c>
      <c r="H137" s="182"/>
      <c r="I137" s="182"/>
      <c r="J137" s="182"/>
      <c r="K137" s="183">
        <v>15</v>
      </c>
      <c r="L137" s="183">
        <f>SUM(M137:O137)</f>
        <v>0</v>
      </c>
      <c r="M137" s="183"/>
      <c r="N137" s="183"/>
      <c r="O137" s="183"/>
      <c r="P137" s="183">
        <v>15</v>
      </c>
      <c r="Q137" s="183">
        <f>SUM(R137:T137)</f>
        <v>0</v>
      </c>
      <c r="R137" s="183"/>
      <c r="S137" s="183"/>
      <c r="T137" s="183"/>
      <c r="U137" s="183">
        <v>15</v>
      </c>
      <c r="V137" s="183">
        <f>SUM(W137:Y137)</f>
        <v>0</v>
      </c>
      <c r="W137" s="183"/>
      <c r="X137" s="183"/>
      <c r="Y137" s="183"/>
      <c r="Z137" s="170" t="s">
        <v>102</v>
      </c>
      <c r="AA137" s="604"/>
      <c r="AB137" s="592"/>
      <c r="AC137" s="592"/>
    </row>
    <row r="138" spans="1:29" hidden="1">
      <c r="A138" s="175"/>
      <c r="B138" s="176" t="s">
        <v>134</v>
      </c>
      <c r="C138" s="177" t="s">
        <v>135</v>
      </c>
      <c r="D138" s="178">
        <f>SUM(F138:U138)</f>
        <v>170</v>
      </c>
      <c r="E138" s="23">
        <f t="shared" si="49"/>
        <v>0</v>
      </c>
      <c r="F138" s="179">
        <v>0</v>
      </c>
      <c r="G138" s="182">
        <f t="shared" ref="G138:G140" si="110">SUM(H138:J138)</f>
        <v>0</v>
      </c>
      <c r="H138" s="179"/>
      <c r="I138" s="179"/>
      <c r="J138" s="179"/>
      <c r="K138" s="180">
        <v>100</v>
      </c>
      <c r="L138" s="183">
        <f t="shared" ref="L138:L139" si="111">SUM(M138:O138)</f>
        <v>0</v>
      </c>
      <c r="M138" s="180"/>
      <c r="N138" s="180"/>
      <c r="O138" s="180"/>
      <c r="P138" s="180">
        <v>70</v>
      </c>
      <c r="Q138" s="183">
        <f t="shared" ref="Q138:Q139" si="112">SUM(R138:T138)</f>
        <v>0</v>
      </c>
      <c r="R138" s="180"/>
      <c r="S138" s="180"/>
      <c r="T138" s="180"/>
      <c r="U138" s="180">
        <v>0</v>
      </c>
      <c r="V138" s="183">
        <f t="shared" ref="V138:V140" si="113">SUM(W138:Y138)</f>
        <v>0</v>
      </c>
      <c r="W138" s="180"/>
      <c r="X138" s="180"/>
      <c r="Y138" s="180"/>
      <c r="Z138" s="170" t="s">
        <v>102</v>
      </c>
      <c r="AA138" s="604"/>
      <c r="AB138" s="592"/>
      <c r="AC138" s="592"/>
    </row>
    <row r="139" spans="1:29" hidden="1">
      <c r="A139" s="195"/>
      <c r="B139" s="319" t="s">
        <v>281</v>
      </c>
      <c r="C139" s="320" t="s">
        <v>133</v>
      </c>
      <c r="D139" s="415">
        <f>SUM(F139:U139)</f>
        <v>70</v>
      </c>
      <c r="E139" s="23">
        <f t="shared" si="49"/>
        <v>0</v>
      </c>
      <c r="F139" s="416">
        <v>15</v>
      </c>
      <c r="G139" s="182">
        <f t="shared" si="110"/>
        <v>0</v>
      </c>
      <c r="H139" s="416"/>
      <c r="I139" s="416"/>
      <c r="J139" s="416"/>
      <c r="K139" s="417">
        <v>20</v>
      </c>
      <c r="L139" s="183">
        <f t="shared" si="111"/>
        <v>0</v>
      </c>
      <c r="M139" s="417"/>
      <c r="N139" s="417"/>
      <c r="O139" s="417"/>
      <c r="P139" s="417">
        <v>20</v>
      </c>
      <c r="Q139" s="183">
        <f t="shared" si="112"/>
        <v>0</v>
      </c>
      <c r="R139" s="417"/>
      <c r="S139" s="417"/>
      <c r="T139" s="417"/>
      <c r="U139" s="417">
        <v>15</v>
      </c>
      <c r="V139" s="183">
        <f t="shared" si="113"/>
        <v>0</v>
      </c>
      <c r="W139" s="417"/>
      <c r="X139" s="417"/>
      <c r="Y139" s="417"/>
      <c r="Z139" s="359" t="s">
        <v>102</v>
      </c>
      <c r="AA139" s="604"/>
      <c r="AB139" s="592"/>
      <c r="AC139" s="592"/>
    </row>
    <row r="140" spans="1:29" ht="44.25" hidden="1" customHeight="1">
      <c r="A140" s="184"/>
      <c r="B140" s="185" t="s">
        <v>136</v>
      </c>
      <c r="C140" s="186" t="s">
        <v>133</v>
      </c>
      <c r="D140" s="187">
        <v>10</v>
      </c>
      <c r="E140" s="23">
        <f t="shared" ref="E140:E203" si="114">SUM(G140+L140+Q140+V140)</f>
        <v>0</v>
      </c>
      <c r="F140" s="188">
        <v>0</v>
      </c>
      <c r="G140" s="182">
        <f t="shared" si="110"/>
        <v>0</v>
      </c>
      <c r="H140" s="188"/>
      <c r="I140" s="188"/>
      <c r="J140" s="188"/>
      <c r="K140" s="189">
        <v>10</v>
      </c>
      <c r="L140" s="183">
        <f>SUM(M140:O140)</f>
        <v>0</v>
      </c>
      <c r="M140" s="189"/>
      <c r="N140" s="189"/>
      <c r="O140" s="189"/>
      <c r="P140" s="189">
        <v>0</v>
      </c>
      <c r="Q140" s="183">
        <f>SUM(R140:T140)</f>
        <v>0</v>
      </c>
      <c r="R140" s="189"/>
      <c r="S140" s="189"/>
      <c r="T140" s="189"/>
      <c r="U140" s="189">
        <v>0</v>
      </c>
      <c r="V140" s="183">
        <f t="shared" si="113"/>
        <v>0</v>
      </c>
      <c r="W140" s="189"/>
      <c r="X140" s="189"/>
      <c r="Y140" s="189"/>
      <c r="Z140" s="190" t="s">
        <v>102</v>
      </c>
      <c r="AA140" s="604"/>
      <c r="AB140" s="592"/>
      <c r="AC140" s="592"/>
    </row>
    <row r="141" spans="1:29" ht="23.25" hidden="1" customHeight="1">
      <c r="A141" s="153"/>
      <c r="B141" s="541" t="s">
        <v>326</v>
      </c>
      <c r="C141" s="542" t="s">
        <v>137</v>
      </c>
      <c r="D141" s="571">
        <v>508</v>
      </c>
      <c r="E141" s="23">
        <f t="shared" si="114"/>
        <v>0</v>
      </c>
      <c r="F141" s="571">
        <f t="shared" ref="F141:Y141" si="115">SUM(F142:F144)</f>
        <v>60</v>
      </c>
      <c r="G141" s="571">
        <f t="shared" si="115"/>
        <v>0</v>
      </c>
      <c r="H141" s="571">
        <f t="shared" si="115"/>
        <v>0</v>
      </c>
      <c r="I141" s="571">
        <f t="shared" si="115"/>
        <v>0</v>
      </c>
      <c r="J141" s="571">
        <f t="shared" si="115"/>
        <v>0</v>
      </c>
      <c r="K141" s="571">
        <f t="shared" si="115"/>
        <v>230</v>
      </c>
      <c r="L141" s="571">
        <f t="shared" si="115"/>
        <v>0</v>
      </c>
      <c r="M141" s="571">
        <f t="shared" si="115"/>
        <v>0</v>
      </c>
      <c r="N141" s="571">
        <f t="shared" si="115"/>
        <v>0</v>
      </c>
      <c r="O141" s="571">
        <f t="shared" si="115"/>
        <v>0</v>
      </c>
      <c r="P141" s="571">
        <f t="shared" si="115"/>
        <v>70</v>
      </c>
      <c r="Q141" s="571">
        <f t="shared" si="115"/>
        <v>0</v>
      </c>
      <c r="R141" s="571">
        <f t="shared" si="115"/>
        <v>0</v>
      </c>
      <c r="S141" s="571">
        <f t="shared" si="115"/>
        <v>0</v>
      </c>
      <c r="T141" s="571">
        <f t="shared" si="115"/>
        <v>0</v>
      </c>
      <c r="U141" s="572">
        <f t="shared" si="115"/>
        <v>148</v>
      </c>
      <c r="V141" s="572">
        <f t="shared" si="115"/>
        <v>0</v>
      </c>
      <c r="W141" s="572">
        <f t="shared" si="115"/>
        <v>0</v>
      </c>
      <c r="X141" s="572">
        <f t="shared" si="115"/>
        <v>0</v>
      </c>
      <c r="Y141" s="572">
        <f t="shared" si="115"/>
        <v>0</v>
      </c>
      <c r="Z141" s="114" t="s">
        <v>475</v>
      </c>
      <c r="AA141" s="604" t="s">
        <v>411</v>
      </c>
      <c r="AB141" s="592"/>
      <c r="AC141" s="592"/>
    </row>
    <row r="142" spans="1:29" s="81" customFormat="1" ht="23.25" hidden="1" customHeight="1">
      <c r="A142" s="360"/>
      <c r="B142" s="361" t="s">
        <v>138</v>
      </c>
      <c r="C142" s="362" t="s">
        <v>76</v>
      </c>
      <c r="D142" s="400">
        <v>200</v>
      </c>
      <c r="E142" s="23">
        <f t="shared" si="114"/>
        <v>0</v>
      </c>
      <c r="F142" s="401">
        <v>50</v>
      </c>
      <c r="G142" s="401">
        <f>SUM(H142:J142)</f>
        <v>0</v>
      </c>
      <c r="H142" s="401"/>
      <c r="I142" s="401"/>
      <c r="J142" s="401"/>
      <c r="K142" s="402">
        <v>50</v>
      </c>
      <c r="L142" s="402">
        <f>SUM(M142:O142)</f>
        <v>0</v>
      </c>
      <c r="M142" s="402"/>
      <c r="N142" s="402"/>
      <c r="O142" s="402"/>
      <c r="P142" s="402">
        <v>50</v>
      </c>
      <c r="Q142" s="402">
        <f>SUM(R142:T142)</f>
        <v>0</v>
      </c>
      <c r="R142" s="402"/>
      <c r="S142" s="402"/>
      <c r="T142" s="402"/>
      <c r="U142" s="402">
        <v>50</v>
      </c>
      <c r="V142" s="402">
        <f>SUM(W142:Y142)</f>
        <v>0</v>
      </c>
      <c r="W142" s="402"/>
      <c r="X142" s="402"/>
      <c r="Y142" s="402"/>
      <c r="Z142" s="366" t="s">
        <v>78</v>
      </c>
      <c r="AA142" s="606"/>
      <c r="AB142" s="596"/>
      <c r="AC142" s="596"/>
    </row>
    <row r="143" spans="1:29" s="81" customFormat="1" ht="22.5" hidden="1" customHeight="1">
      <c r="A143" s="155"/>
      <c r="B143" s="346" t="s">
        <v>139</v>
      </c>
      <c r="C143" s="347" t="s">
        <v>76</v>
      </c>
      <c r="D143" s="395">
        <v>238</v>
      </c>
      <c r="E143" s="23">
        <f t="shared" si="114"/>
        <v>0</v>
      </c>
      <c r="F143" s="396">
        <v>0</v>
      </c>
      <c r="G143" s="401">
        <f>SUM(H143:J143)</f>
        <v>0</v>
      </c>
      <c r="H143" s="396"/>
      <c r="I143" s="396"/>
      <c r="J143" s="396"/>
      <c r="K143" s="397">
        <v>150</v>
      </c>
      <c r="L143" s="402">
        <f>SUM(M143:O143)</f>
        <v>0</v>
      </c>
      <c r="M143" s="397"/>
      <c r="N143" s="397"/>
      <c r="O143" s="397"/>
      <c r="P143" s="397">
        <v>0</v>
      </c>
      <c r="Q143" s="402">
        <f>SUM(R143:T143)</f>
        <v>0</v>
      </c>
      <c r="R143" s="397"/>
      <c r="S143" s="397"/>
      <c r="T143" s="397"/>
      <c r="U143" s="397">
        <v>88</v>
      </c>
      <c r="V143" s="402">
        <f>SUM(W143:Y143)</f>
        <v>0</v>
      </c>
      <c r="W143" s="397"/>
      <c r="X143" s="397"/>
      <c r="Y143" s="397"/>
      <c r="Z143" s="398" t="s">
        <v>88</v>
      </c>
      <c r="AA143" s="606"/>
      <c r="AB143" s="596"/>
      <c r="AC143" s="596"/>
    </row>
    <row r="144" spans="1:29" s="81" customFormat="1" ht="24" hidden="1" customHeight="1">
      <c r="A144" s="155"/>
      <c r="B144" s="363" t="s">
        <v>140</v>
      </c>
      <c r="C144" s="364" t="s">
        <v>137</v>
      </c>
      <c r="D144" s="365">
        <v>70</v>
      </c>
      <c r="E144" s="23">
        <f t="shared" si="114"/>
        <v>0</v>
      </c>
      <c r="F144" s="365">
        <f>SUM(F145:F146)</f>
        <v>10</v>
      </c>
      <c r="G144" s="365">
        <f t="shared" ref="G144:Y144" si="116">SUM(G145:G146)</f>
        <v>0</v>
      </c>
      <c r="H144" s="365">
        <f t="shared" si="116"/>
        <v>0</v>
      </c>
      <c r="I144" s="365">
        <f t="shared" si="116"/>
        <v>0</v>
      </c>
      <c r="J144" s="365">
        <f t="shared" si="116"/>
        <v>0</v>
      </c>
      <c r="K144" s="365">
        <f t="shared" si="116"/>
        <v>30</v>
      </c>
      <c r="L144" s="365">
        <f t="shared" si="116"/>
        <v>0</v>
      </c>
      <c r="M144" s="365">
        <f t="shared" si="116"/>
        <v>0</v>
      </c>
      <c r="N144" s="365">
        <f t="shared" si="116"/>
        <v>0</v>
      </c>
      <c r="O144" s="365">
        <f t="shared" si="116"/>
        <v>0</v>
      </c>
      <c r="P144" s="365">
        <f t="shared" si="116"/>
        <v>20</v>
      </c>
      <c r="Q144" s="365">
        <f t="shared" si="116"/>
        <v>0</v>
      </c>
      <c r="R144" s="365">
        <f t="shared" si="116"/>
        <v>0</v>
      </c>
      <c r="S144" s="365">
        <f t="shared" si="116"/>
        <v>0</v>
      </c>
      <c r="T144" s="365">
        <f t="shared" si="116"/>
        <v>0</v>
      </c>
      <c r="U144" s="365">
        <f t="shared" si="116"/>
        <v>10</v>
      </c>
      <c r="V144" s="365">
        <f t="shared" si="116"/>
        <v>0</v>
      </c>
      <c r="W144" s="365">
        <f t="shared" si="116"/>
        <v>0</v>
      </c>
      <c r="X144" s="365">
        <f t="shared" si="116"/>
        <v>0</v>
      </c>
      <c r="Y144" s="365">
        <f t="shared" si="116"/>
        <v>0</v>
      </c>
      <c r="Z144" s="366" t="s">
        <v>102</v>
      </c>
      <c r="AA144" s="606" t="s">
        <v>412</v>
      </c>
      <c r="AB144" s="596"/>
      <c r="AC144" s="596"/>
    </row>
    <row r="145" spans="1:29" hidden="1">
      <c r="A145" s="150"/>
      <c r="B145" s="151" t="s">
        <v>141</v>
      </c>
      <c r="C145" s="152" t="s">
        <v>76</v>
      </c>
      <c r="D145" s="161">
        <v>30</v>
      </c>
      <c r="E145" s="23">
        <f t="shared" si="114"/>
        <v>0</v>
      </c>
      <c r="F145" s="162">
        <v>0</v>
      </c>
      <c r="G145" s="162">
        <f>SUM(H145:J145)</f>
        <v>0</v>
      </c>
      <c r="H145" s="162"/>
      <c r="I145" s="162"/>
      <c r="J145" s="162"/>
      <c r="K145" s="163">
        <v>20</v>
      </c>
      <c r="L145" s="163">
        <f>SUM(M145:O145)</f>
        <v>0</v>
      </c>
      <c r="M145" s="163"/>
      <c r="N145" s="163"/>
      <c r="O145" s="163"/>
      <c r="P145" s="163">
        <v>10</v>
      </c>
      <c r="Q145" s="163">
        <f>SUM(R145:T145)</f>
        <v>0</v>
      </c>
      <c r="R145" s="163"/>
      <c r="S145" s="163"/>
      <c r="T145" s="163"/>
      <c r="U145" s="163">
        <v>0</v>
      </c>
      <c r="V145" s="163">
        <f>SUM(W145:Y145)</f>
        <v>0</v>
      </c>
      <c r="W145" s="163"/>
      <c r="X145" s="163"/>
      <c r="Y145" s="163"/>
      <c r="Z145" s="114" t="s">
        <v>102</v>
      </c>
      <c r="AA145" s="604"/>
      <c r="AB145" s="592"/>
      <c r="AC145" s="592"/>
    </row>
    <row r="146" spans="1:29" ht="44.25" hidden="1" customHeight="1">
      <c r="A146" s="118"/>
      <c r="B146" s="346" t="s">
        <v>142</v>
      </c>
      <c r="C146" s="347" t="s">
        <v>137</v>
      </c>
      <c r="D146" s="395">
        <v>40</v>
      </c>
      <c r="E146" s="23">
        <f t="shared" si="114"/>
        <v>0</v>
      </c>
      <c r="F146" s="396">
        <v>10</v>
      </c>
      <c r="G146" s="162">
        <f>SUM(H146:J146)</f>
        <v>0</v>
      </c>
      <c r="H146" s="396"/>
      <c r="I146" s="396"/>
      <c r="J146" s="396"/>
      <c r="K146" s="397">
        <v>10</v>
      </c>
      <c r="L146" s="163">
        <f>SUM(M146:O146)</f>
        <v>0</v>
      </c>
      <c r="M146" s="397"/>
      <c r="N146" s="397"/>
      <c r="O146" s="397"/>
      <c r="P146" s="397">
        <v>10</v>
      </c>
      <c r="Q146" s="163">
        <f>SUM(R146:T146)</f>
        <v>0</v>
      </c>
      <c r="R146" s="397"/>
      <c r="S146" s="397"/>
      <c r="T146" s="397"/>
      <c r="U146" s="397">
        <v>10</v>
      </c>
      <c r="V146" s="163">
        <f>SUM(W146:Y146)</f>
        <v>0</v>
      </c>
      <c r="W146" s="397"/>
      <c r="X146" s="397"/>
      <c r="Y146" s="397"/>
      <c r="Z146" s="398" t="s">
        <v>102</v>
      </c>
      <c r="AA146" s="604"/>
      <c r="AB146" s="592"/>
      <c r="AC146" s="592"/>
    </row>
    <row r="147" spans="1:29" ht="39" hidden="1" customHeight="1">
      <c r="A147" s="540"/>
      <c r="B147" s="541" t="s">
        <v>312</v>
      </c>
      <c r="C147" s="542" t="s">
        <v>76</v>
      </c>
      <c r="D147" s="543">
        <v>9500</v>
      </c>
      <c r="E147" s="23">
        <f t="shared" si="114"/>
        <v>0</v>
      </c>
      <c r="F147" s="543">
        <f t="shared" ref="F147:T147" si="117">SUM(F148:F150)</f>
        <v>0</v>
      </c>
      <c r="G147" s="543">
        <f t="shared" si="117"/>
        <v>0</v>
      </c>
      <c r="H147" s="543">
        <f t="shared" si="117"/>
        <v>0</v>
      </c>
      <c r="I147" s="543">
        <f t="shared" si="117"/>
        <v>0</v>
      </c>
      <c r="J147" s="543">
        <f t="shared" si="117"/>
        <v>0</v>
      </c>
      <c r="K147" s="543">
        <f>SUM(K148:K150)</f>
        <v>5500</v>
      </c>
      <c r="L147" s="543">
        <f t="shared" ref="L147:O147" si="118">SUM(L148:L150)</f>
        <v>0</v>
      </c>
      <c r="M147" s="543">
        <f t="shared" si="118"/>
        <v>0</v>
      </c>
      <c r="N147" s="543">
        <f t="shared" si="118"/>
        <v>0</v>
      </c>
      <c r="O147" s="543">
        <f t="shared" si="118"/>
        <v>0</v>
      </c>
      <c r="P147" s="543">
        <f t="shared" si="117"/>
        <v>4000</v>
      </c>
      <c r="Q147" s="543">
        <f t="shared" si="117"/>
        <v>0</v>
      </c>
      <c r="R147" s="543">
        <f t="shared" si="117"/>
        <v>0</v>
      </c>
      <c r="S147" s="543">
        <f t="shared" si="117"/>
        <v>0</v>
      </c>
      <c r="T147" s="543">
        <f t="shared" si="117"/>
        <v>0</v>
      </c>
      <c r="U147" s="544">
        <f t="shared" ref="U147:Y147" si="119">SUM(U148:U150)</f>
        <v>0</v>
      </c>
      <c r="V147" s="544">
        <f t="shared" si="119"/>
        <v>0</v>
      </c>
      <c r="W147" s="544">
        <f t="shared" si="119"/>
        <v>0</v>
      </c>
      <c r="X147" s="544">
        <f t="shared" si="119"/>
        <v>0</v>
      </c>
      <c r="Y147" s="544">
        <f t="shared" si="119"/>
        <v>0</v>
      </c>
      <c r="Z147" s="545" t="s">
        <v>476</v>
      </c>
      <c r="AA147" s="604" t="s">
        <v>413</v>
      </c>
      <c r="AB147" s="592"/>
      <c r="AC147" s="592"/>
    </row>
    <row r="148" spans="1:29" ht="40.5" hidden="1">
      <c r="A148" s="195"/>
      <c r="B148" s="319" t="s">
        <v>313</v>
      </c>
      <c r="C148" s="320" t="s">
        <v>76</v>
      </c>
      <c r="D148" s="463">
        <v>4500</v>
      </c>
      <c r="E148" s="23">
        <f t="shared" si="114"/>
        <v>0</v>
      </c>
      <c r="F148" s="464">
        <v>0</v>
      </c>
      <c r="G148" s="464">
        <f>SUM(H148:J148)</f>
        <v>0</v>
      </c>
      <c r="H148" s="464"/>
      <c r="I148" s="464"/>
      <c r="J148" s="464"/>
      <c r="K148" s="465">
        <v>4500</v>
      </c>
      <c r="L148" s="465">
        <f>SUM(M148:O148)</f>
        <v>0</v>
      </c>
      <c r="M148" s="465"/>
      <c r="N148" s="465"/>
      <c r="O148" s="465"/>
      <c r="P148" s="465">
        <v>0</v>
      </c>
      <c r="Q148" s="465">
        <f>SUM(R148:T148)</f>
        <v>0</v>
      </c>
      <c r="R148" s="465"/>
      <c r="S148" s="465"/>
      <c r="T148" s="465"/>
      <c r="U148" s="465">
        <v>0</v>
      </c>
      <c r="V148" s="465">
        <f>SUM(W148:Y148)</f>
        <v>0</v>
      </c>
      <c r="W148" s="465"/>
      <c r="X148" s="465"/>
      <c r="Y148" s="465"/>
      <c r="Z148" s="359" t="s">
        <v>78</v>
      </c>
      <c r="AA148" s="605"/>
      <c r="AB148" s="592"/>
      <c r="AC148" s="592"/>
    </row>
    <row r="149" spans="1:29" ht="40.5" hidden="1">
      <c r="A149" s="118"/>
      <c r="B149" s="119" t="s">
        <v>456</v>
      </c>
      <c r="C149" s="92" t="s">
        <v>76</v>
      </c>
      <c r="D149" s="136">
        <v>1000</v>
      </c>
      <c r="E149" s="23">
        <f t="shared" si="114"/>
        <v>0</v>
      </c>
      <c r="F149" s="141">
        <v>0</v>
      </c>
      <c r="G149" s="464">
        <f t="shared" ref="G149:G150" si="120">SUM(H149:J149)</f>
        <v>0</v>
      </c>
      <c r="H149" s="141"/>
      <c r="I149" s="141"/>
      <c r="J149" s="141"/>
      <c r="K149" s="142">
        <v>1000</v>
      </c>
      <c r="L149" s="465">
        <f t="shared" ref="L149:L150" si="121">SUM(M149:O149)</f>
        <v>0</v>
      </c>
      <c r="M149" s="142"/>
      <c r="N149" s="142"/>
      <c r="O149" s="142"/>
      <c r="P149" s="142">
        <v>0</v>
      </c>
      <c r="Q149" s="142">
        <f>SUM(R149:T149)</f>
        <v>0</v>
      </c>
      <c r="R149" s="142"/>
      <c r="S149" s="142"/>
      <c r="T149" s="142"/>
      <c r="U149" s="142">
        <v>0</v>
      </c>
      <c r="V149" s="465">
        <f t="shared" ref="V149:V150" si="122">SUM(W149:Y149)</f>
        <v>0</v>
      </c>
      <c r="W149" s="142"/>
      <c r="X149" s="142"/>
      <c r="Y149" s="142"/>
      <c r="Z149" s="114" t="s">
        <v>143</v>
      </c>
      <c r="AA149" s="604"/>
      <c r="AB149" s="592"/>
      <c r="AC149" s="592"/>
    </row>
    <row r="150" spans="1:29" hidden="1">
      <c r="A150" s="195"/>
      <c r="B150" s="319" t="s">
        <v>284</v>
      </c>
      <c r="C150" s="320" t="s">
        <v>76</v>
      </c>
      <c r="D150" s="463">
        <v>4000</v>
      </c>
      <c r="E150" s="23">
        <f t="shared" si="114"/>
        <v>0</v>
      </c>
      <c r="F150" s="464">
        <v>0</v>
      </c>
      <c r="G150" s="464">
        <f t="shared" si="120"/>
        <v>0</v>
      </c>
      <c r="H150" s="464"/>
      <c r="I150" s="464"/>
      <c r="J150" s="464"/>
      <c r="K150" s="465">
        <v>0</v>
      </c>
      <c r="L150" s="465">
        <f t="shared" si="121"/>
        <v>0</v>
      </c>
      <c r="M150" s="465"/>
      <c r="N150" s="465"/>
      <c r="O150" s="465"/>
      <c r="P150" s="465">
        <v>4000</v>
      </c>
      <c r="Q150" s="142">
        <f>SUM(R150:T150)</f>
        <v>0</v>
      </c>
      <c r="R150" s="465"/>
      <c r="S150" s="465"/>
      <c r="T150" s="465"/>
      <c r="U150" s="465">
        <v>0</v>
      </c>
      <c r="V150" s="465">
        <f t="shared" si="122"/>
        <v>0</v>
      </c>
      <c r="W150" s="465"/>
      <c r="X150" s="465"/>
      <c r="Y150" s="465"/>
      <c r="Z150" s="359" t="s">
        <v>78</v>
      </c>
      <c r="AA150" s="605"/>
      <c r="AB150" s="592"/>
      <c r="AC150" s="592"/>
    </row>
    <row r="151" spans="1:29">
      <c r="A151" s="194"/>
      <c r="B151" s="562" t="s">
        <v>144</v>
      </c>
      <c r="C151" s="563"/>
      <c r="D151" s="564"/>
      <c r="E151" s="648"/>
      <c r="F151" s="565"/>
      <c r="G151" s="565"/>
      <c r="H151" s="565"/>
      <c r="I151" s="565"/>
      <c r="J151" s="565"/>
      <c r="K151" s="566"/>
      <c r="L151" s="566"/>
      <c r="M151" s="566"/>
      <c r="N151" s="566"/>
      <c r="O151" s="566"/>
      <c r="P151" s="566"/>
      <c r="Q151" s="566"/>
      <c r="R151" s="566"/>
      <c r="S151" s="566"/>
      <c r="T151" s="566"/>
      <c r="U151" s="566"/>
      <c r="V151" s="566"/>
      <c r="W151" s="566"/>
      <c r="X151" s="566"/>
      <c r="Y151" s="566"/>
      <c r="Z151" s="403"/>
      <c r="AA151" s="604"/>
      <c r="AB151" s="592"/>
      <c r="AC151" s="592"/>
    </row>
    <row r="152" spans="1:29" hidden="1">
      <c r="A152" s="153"/>
      <c r="B152" s="112" t="s">
        <v>145</v>
      </c>
      <c r="C152" s="95"/>
      <c r="D152" s="161"/>
      <c r="E152" s="23"/>
      <c r="F152" s="162"/>
      <c r="G152" s="162"/>
      <c r="H152" s="162"/>
      <c r="I152" s="162"/>
      <c r="J152" s="162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14"/>
      <c r="AA152" s="604"/>
      <c r="AB152" s="592"/>
      <c r="AC152" s="592"/>
    </row>
    <row r="153" spans="1:29" hidden="1">
      <c r="A153" s="115"/>
      <c r="B153" s="363" t="s">
        <v>146</v>
      </c>
      <c r="C153" s="364" t="s">
        <v>147</v>
      </c>
      <c r="D153" s="405">
        <v>398014</v>
      </c>
      <c r="E153" s="23">
        <f t="shared" si="114"/>
        <v>0</v>
      </c>
      <c r="F153" s="405">
        <f t="shared" ref="F153:T153" si="123">SUM(F154:F156)</f>
        <v>99501</v>
      </c>
      <c r="G153" s="405">
        <f t="shared" si="123"/>
        <v>0</v>
      </c>
      <c r="H153" s="405">
        <f t="shared" si="123"/>
        <v>0</v>
      </c>
      <c r="I153" s="405">
        <f t="shared" si="123"/>
        <v>0</v>
      </c>
      <c r="J153" s="405">
        <f t="shared" si="123"/>
        <v>0</v>
      </c>
      <c r="K153" s="405">
        <f t="shared" si="123"/>
        <v>99506</v>
      </c>
      <c r="L153" s="405">
        <f t="shared" si="123"/>
        <v>0</v>
      </c>
      <c r="M153" s="405">
        <f t="shared" si="123"/>
        <v>0</v>
      </c>
      <c r="N153" s="405">
        <f t="shared" si="123"/>
        <v>0</v>
      </c>
      <c r="O153" s="405">
        <f t="shared" si="123"/>
        <v>0</v>
      </c>
      <c r="P153" s="405">
        <f t="shared" si="123"/>
        <v>99506</v>
      </c>
      <c r="Q153" s="405">
        <f t="shared" si="123"/>
        <v>0</v>
      </c>
      <c r="R153" s="405">
        <f t="shared" si="123"/>
        <v>0</v>
      </c>
      <c r="S153" s="405">
        <f t="shared" si="123"/>
        <v>0</v>
      </c>
      <c r="T153" s="405">
        <f t="shared" si="123"/>
        <v>0</v>
      </c>
      <c r="U153" s="406">
        <f t="shared" ref="U153:Y153" si="124">SUM(U154:U156)</f>
        <v>99501</v>
      </c>
      <c r="V153" s="406">
        <f t="shared" si="124"/>
        <v>0</v>
      </c>
      <c r="W153" s="406">
        <f t="shared" si="124"/>
        <v>0</v>
      </c>
      <c r="X153" s="406">
        <f t="shared" si="124"/>
        <v>0</v>
      </c>
      <c r="Y153" s="406">
        <f t="shared" si="124"/>
        <v>0</v>
      </c>
      <c r="Z153" s="114" t="s">
        <v>460</v>
      </c>
      <c r="AA153" s="604" t="s">
        <v>414</v>
      </c>
      <c r="AB153" s="592"/>
      <c r="AC153" s="592"/>
    </row>
    <row r="154" spans="1:29" hidden="1">
      <c r="A154" s="195"/>
      <c r="B154" s="319" t="s">
        <v>148</v>
      </c>
      <c r="C154" s="320" t="s">
        <v>147</v>
      </c>
      <c r="D154" s="404">
        <v>283964</v>
      </c>
      <c r="E154" s="23">
        <f t="shared" si="114"/>
        <v>0</v>
      </c>
      <c r="F154" s="321">
        <v>70991</v>
      </c>
      <c r="G154" s="321">
        <f>SUM(H154:J154)</f>
        <v>0</v>
      </c>
      <c r="H154" s="321"/>
      <c r="I154" s="321"/>
      <c r="J154" s="321"/>
      <c r="K154" s="321">
        <v>70991</v>
      </c>
      <c r="L154" s="321">
        <f>SUM(M154:O154)</f>
        <v>0</v>
      </c>
      <c r="M154" s="321"/>
      <c r="N154" s="321"/>
      <c r="O154" s="321"/>
      <c r="P154" s="321">
        <v>70991</v>
      </c>
      <c r="Q154" s="321">
        <f>SUM(R154:T154)</f>
        <v>0</v>
      </c>
      <c r="R154" s="321"/>
      <c r="S154" s="321"/>
      <c r="T154" s="321"/>
      <c r="U154" s="321">
        <v>70991</v>
      </c>
      <c r="V154" s="321">
        <f>SUM(W154:Y154)</f>
        <v>0</v>
      </c>
      <c r="W154" s="321"/>
      <c r="X154" s="321"/>
      <c r="Y154" s="321"/>
      <c r="Z154" s="359" t="s">
        <v>149</v>
      </c>
      <c r="AA154" s="604"/>
      <c r="AB154" s="592"/>
      <c r="AC154" s="592"/>
    </row>
    <row r="155" spans="1:29" ht="40.5" hidden="1">
      <c r="A155" s="118"/>
      <c r="B155" s="346" t="s">
        <v>282</v>
      </c>
      <c r="C155" s="347" t="s">
        <v>147</v>
      </c>
      <c r="D155" s="436">
        <v>114000</v>
      </c>
      <c r="E155" s="23">
        <f t="shared" si="114"/>
        <v>0</v>
      </c>
      <c r="F155" s="437">
        <v>28500</v>
      </c>
      <c r="G155" s="321">
        <f t="shared" ref="G155:G157" si="125">SUM(H155:J155)</f>
        <v>0</v>
      </c>
      <c r="H155" s="437"/>
      <c r="I155" s="437"/>
      <c r="J155" s="437"/>
      <c r="K155" s="438">
        <v>28500</v>
      </c>
      <c r="L155" s="321">
        <f t="shared" ref="L155:L157" si="126">SUM(M155:O155)</f>
        <v>0</v>
      </c>
      <c r="M155" s="438"/>
      <c r="N155" s="438"/>
      <c r="O155" s="438"/>
      <c r="P155" s="438">
        <v>28500</v>
      </c>
      <c r="Q155" s="321">
        <f t="shared" ref="Q155:Q157" si="127">SUM(R155:T155)</f>
        <v>0</v>
      </c>
      <c r="R155" s="438"/>
      <c r="S155" s="438"/>
      <c r="T155" s="438"/>
      <c r="U155" s="438">
        <v>28500</v>
      </c>
      <c r="V155" s="321">
        <f t="shared" ref="V155:V157" si="128">SUM(W155:Y155)</f>
        <v>0</v>
      </c>
      <c r="W155" s="438"/>
      <c r="X155" s="438"/>
      <c r="Y155" s="438"/>
      <c r="Z155" s="398" t="s">
        <v>143</v>
      </c>
      <c r="AA155" s="604"/>
      <c r="AB155" s="592"/>
      <c r="AC155" s="592"/>
    </row>
    <row r="156" spans="1:29" hidden="1">
      <c r="A156" s="118"/>
      <c r="B156" s="119" t="s">
        <v>150</v>
      </c>
      <c r="C156" s="92" t="s">
        <v>147</v>
      </c>
      <c r="D156" s="156">
        <v>50</v>
      </c>
      <c r="E156" s="23">
        <f t="shared" si="114"/>
        <v>0</v>
      </c>
      <c r="F156" s="157">
        <v>10</v>
      </c>
      <c r="G156" s="321">
        <f t="shared" si="125"/>
        <v>0</v>
      </c>
      <c r="H156" s="157"/>
      <c r="I156" s="157"/>
      <c r="J156" s="157"/>
      <c r="K156" s="158">
        <v>15</v>
      </c>
      <c r="L156" s="321">
        <f t="shared" si="126"/>
        <v>0</v>
      </c>
      <c r="M156" s="158"/>
      <c r="N156" s="158"/>
      <c r="O156" s="158"/>
      <c r="P156" s="158">
        <v>15</v>
      </c>
      <c r="Q156" s="321">
        <f t="shared" si="127"/>
        <v>0</v>
      </c>
      <c r="R156" s="158"/>
      <c r="S156" s="158"/>
      <c r="T156" s="158"/>
      <c r="U156" s="158">
        <v>10</v>
      </c>
      <c r="V156" s="321">
        <f t="shared" si="128"/>
        <v>0</v>
      </c>
      <c r="W156" s="158"/>
      <c r="X156" s="158"/>
      <c r="Y156" s="158"/>
      <c r="Z156" s="114" t="s">
        <v>102</v>
      </c>
      <c r="AA156" s="604"/>
      <c r="AB156" s="592"/>
      <c r="AC156" s="592"/>
    </row>
    <row r="157" spans="1:29" hidden="1">
      <c r="A157" s="115"/>
      <c r="B157" s="346" t="s">
        <v>151</v>
      </c>
      <c r="C157" s="347" t="s">
        <v>106</v>
      </c>
      <c r="D157" s="436">
        <v>1200</v>
      </c>
      <c r="E157" s="23">
        <f t="shared" si="114"/>
        <v>0</v>
      </c>
      <c r="F157" s="437">
        <v>20</v>
      </c>
      <c r="G157" s="321">
        <f t="shared" si="125"/>
        <v>0</v>
      </c>
      <c r="H157" s="437"/>
      <c r="I157" s="437"/>
      <c r="J157" s="437"/>
      <c r="K157" s="438">
        <v>20</v>
      </c>
      <c r="L157" s="321">
        <f t="shared" si="126"/>
        <v>0</v>
      </c>
      <c r="M157" s="438"/>
      <c r="N157" s="438"/>
      <c r="O157" s="438"/>
      <c r="P157" s="438">
        <v>20</v>
      </c>
      <c r="Q157" s="321">
        <f t="shared" si="127"/>
        <v>0</v>
      </c>
      <c r="R157" s="438"/>
      <c r="S157" s="438"/>
      <c r="T157" s="438"/>
      <c r="U157" s="438">
        <v>1140</v>
      </c>
      <c r="V157" s="321">
        <f t="shared" si="128"/>
        <v>0</v>
      </c>
      <c r="W157" s="438"/>
      <c r="X157" s="438"/>
      <c r="Y157" s="438"/>
      <c r="Z157" s="398" t="s">
        <v>143</v>
      </c>
      <c r="AA157" s="604"/>
      <c r="AB157" s="592"/>
      <c r="AC157" s="592"/>
    </row>
    <row r="158" spans="1:29" hidden="1">
      <c r="A158" s="115"/>
      <c r="B158" s="116" t="s">
        <v>152</v>
      </c>
      <c r="C158" s="117" t="s">
        <v>153</v>
      </c>
      <c r="D158" s="125">
        <v>112050</v>
      </c>
      <c r="E158" s="23">
        <f t="shared" si="114"/>
        <v>0</v>
      </c>
      <c r="F158" s="125">
        <f t="shared" ref="F158:T158" si="129">SUM(F159:F160)</f>
        <v>28010</v>
      </c>
      <c r="G158" s="125">
        <f t="shared" si="129"/>
        <v>0</v>
      </c>
      <c r="H158" s="125">
        <f t="shared" si="129"/>
        <v>0</v>
      </c>
      <c r="I158" s="125">
        <f t="shared" si="129"/>
        <v>0</v>
      </c>
      <c r="J158" s="125">
        <f t="shared" si="129"/>
        <v>0</v>
      </c>
      <c r="K158" s="125">
        <f t="shared" si="129"/>
        <v>28015</v>
      </c>
      <c r="L158" s="125">
        <f t="shared" si="129"/>
        <v>0</v>
      </c>
      <c r="M158" s="125">
        <f t="shared" si="129"/>
        <v>0</v>
      </c>
      <c r="N158" s="125">
        <f t="shared" si="129"/>
        <v>0</v>
      </c>
      <c r="O158" s="125">
        <f t="shared" si="129"/>
        <v>0</v>
      </c>
      <c r="P158" s="125">
        <f t="shared" si="129"/>
        <v>28015</v>
      </c>
      <c r="Q158" s="125">
        <f t="shared" si="129"/>
        <v>0</v>
      </c>
      <c r="R158" s="125">
        <f t="shared" si="129"/>
        <v>0</v>
      </c>
      <c r="S158" s="125">
        <f t="shared" si="129"/>
        <v>0</v>
      </c>
      <c r="T158" s="125">
        <f t="shared" si="129"/>
        <v>0</v>
      </c>
      <c r="U158" s="519">
        <f t="shared" ref="U158:Y158" si="130">SUM(U159:U160)</f>
        <v>28010</v>
      </c>
      <c r="V158" s="519">
        <f t="shared" si="130"/>
        <v>0</v>
      </c>
      <c r="W158" s="519">
        <f t="shared" si="130"/>
        <v>0</v>
      </c>
      <c r="X158" s="519">
        <f t="shared" si="130"/>
        <v>0</v>
      </c>
      <c r="Y158" s="519">
        <f t="shared" si="130"/>
        <v>0</v>
      </c>
      <c r="Z158" s="114" t="s">
        <v>461</v>
      </c>
      <c r="AA158" s="604" t="s">
        <v>415</v>
      </c>
      <c r="AB158" s="592"/>
      <c r="AC158" s="592"/>
    </row>
    <row r="159" spans="1:29" s="124" customFormat="1" hidden="1">
      <c r="A159" s="118"/>
      <c r="B159" s="346" t="s">
        <v>154</v>
      </c>
      <c r="C159" s="347" t="s">
        <v>153</v>
      </c>
      <c r="D159" s="436">
        <v>112000</v>
      </c>
      <c r="E159" s="23">
        <f t="shared" si="114"/>
        <v>0</v>
      </c>
      <c r="F159" s="437">
        <v>28000</v>
      </c>
      <c r="G159" s="437">
        <f>SUM(H159:J159)</f>
        <v>0</v>
      </c>
      <c r="H159" s="437"/>
      <c r="I159" s="437"/>
      <c r="J159" s="437"/>
      <c r="K159" s="438">
        <v>28000</v>
      </c>
      <c r="L159" s="438">
        <f>SUM(M159:O159)</f>
        <v>0</v>
      </c>
      <c r="M159" s="438"/>
      <c r="N159" s="438"/>
      <c r="O159" s="438"/>
      <c r="P159" s="438">
        <v>28000</v>
      </c>
      <c r="Q159" s="438">
        <f>SUM(R159:T159)</f>
        <v>0</v>
      </c>
      <c r="R159" s="438"/>
      <c r="S159" s="438"/>
      <c r="T159" s="438"/>
      <c r="U159" s="438">
        <v>28000</v>
      </c>
      <c r="V159" s="438">
        <f>SUM(W159:Y159)</f>
        <v>0</v>
      </c>
      <c r="W159" s="438"/>
      <c r="X159" s="438"/>
      <c r="Y159" s="438"/>
      <c r="Z159" s="398" t="s">
        <v>143</v>
      </c>
      <c r="AA159" s="607"/>
      <c r="AB159" s="597"/>
      <c r="AC159" s="597"/>
    </row>
    <row r="160" spans="1:29" hidden="1">
      <c r="A160" s="159"/>
      <c r="B160" s="119" t="s">
        <v>155</v>
      </c>
      <c r="C160" s="92" t="s">
        <v>153</v>
      </c>
      <c r="D160" s="156">
        <v>50</v>
      </c>
      <c r="E160" s="23">
        <f t="shared" si="114"/>
        <v>0</v>
      </c>
      <c r="F160" s="157">
        <v>10</v>
      </c>
      <c r="G160" s="437">
        <f>SUM(H160:J160)</f>
        <v>0</v>
      </c>
      <c r="H160" s="157"/>
      <c r="I160" s="157"/>
      <c r="J160" s="157"/>
      <c r="K160" s="158">
        <v>15</v>
      </c>
      <c r="L160" s="438">
        <f>SUM(M160:O160)</f>
        <v>0</v>
      </c>
      <c r="M160" s="158"/>
      <c r="N160" s="158"/>
      <c r="O160" s="158"/>
      <c r="P160" s="158">
        <v>15</v>
      </c>
      <c r="Q160" s="438">
        <f>SUM(R160:T160)</f>
        <v>0</v>
      </c>
      <c r="R160" s="158"/>
      <c r="S160" s="158"/>
      <c r="T160" s="158"/>
      <c r="U160" s="158">
        <v>10</v>
      </c>
      <c r="V160" s="438">
        <f>SUM(W160:Y160)</f>
        <v>0</v>
      </c>
      <c r="W160" s="158"/>
      <c r="X160" s="158"/>
      <c r="Y160" s="158"/>
      <c r="Z160" s="114" t="s">
        <v>102</v>
      </c>
      <c r="AA160" s="604"/>
      <c r="AB160" s="592"/>
      <c r="AC160" s="592"/>
    </row>
    <row r="161" spans="1:29" ht="40.5" hidden="1">
      <c r="A161" s="115"/>
      <c r="B161" s="116" t="s">
        <v>156</v>
      </c>
      <c r="C161" s="117" t="s">
        <v>157</v>
      </c>
      <c r="D161" s="171">
        <v>2010</v>
      </c>
      <c r="E161" s="23">
        <f t="shared" si="114"/>
        <v>0</v>
      </c>
      <c r="F161" s="171">
        <f t="shared" ref="F161:T161" si="131">SUM(F162:F163)</f>
        <v>500</v>
      </c>
      <c r="G161" s="171">
        <f t="shared" si="131"/>
        <v>0</v>
      </c>
      <c r="H161" s="171">
        <f t="shared" si="131"/>
        <v>0</v>
      </c>
      <c r="I161" s="171">
        <f t="shared" si="131"/>
        <v>0</v>
      </c>
      <c r="J161" s="171">
        <f t="shared" si="131"/>
        <v>0</v>
      </c>
      <c r="K161" s="171">
        <f t="shared" si="131"/>
        <v>505</v>
      </c>
      <c r="L161" s="171">
        <f t="shared" si="131"/>
        <v>0</v>
      </c>
      <c r="M161" s="171">
        <f t="shared" si="131"/>
        <v>0</v>
      </c>
      <c r="N161" s="171">
        <f t="shared" si="131"/>
        <v>0</v>
      </c>
      <c r="O161" s="171">
        <f t="shared" si="131"/>
        <v>0</v>
      </c>
      <c r="P161" s="171">
        <f t="shared" si="131"/>
        <v>505</v>
      </c>
      <c r="Q161" s="171">
        <f t="shared" si="131"/>
        <v>0</v>
      </c>
      <c r="R161" s="171">
        <f t="shared" si="131"/>
        <v>0</v>
      </c>
      <c r="S161" s="171">
        <f t="shared" si="131"/>
        <v>0</v>
      </c>
      <c r="T161" s="171">
        <f t="shared" si="131"/>
        <v>0</v>
      </c>
      <c r="U161" s="399">
        <f t="shared" ref="U161:Y161" si="132">SUM(U162:U163)</f>
        <v>500</v>
      </c>
      <c r="V161" s="399">
        <f t="shared" si="132"/>
        <v>0</v>
      </c>
      <c r="W161" s="399">
        <f t="shared" si="132"/>
        <v>0</v>
      </c>
      <c r="X161" s="399">
        <f t="shared" si="132"/>
        <v>0</v>
      </c>
      <c r="Y161" s="399">
        <f t="shared" si="132"/>
        <v>0</v>
      </c>
      <c r="Z161" s="114" t="s">
        <v>462</v>
      </c>
      <c r="AA161" s="604" t="s">
        <v>416</v>
      </c>
      <c r="AB161" s="592"/>
      <c r="AC161" s="592"/>
    </row>
    <row r="162" spans="1:29" ht="40.5" hidden="1">
      <c r="A162" s="198"/>
      <c r="B162" s="199" t="s">
        <v>158</v>
      </c>
      <c r="C162" s="200" t="s">
        <v>157</v>
      </c>
      <c r="D162" s="136">
        <v>1900</v>
      </c>
      <c r="E162" s="23">
        <f t="shared" si="114"/>
        <v>0</v>
      </c>
      <c r="F162" s="141">
        <v>475</v>
      </c>
      <c r="G162" s="141">
        <f>SUM(H162:J162)</f>
        <v>0</v>
      </c>
      <c r="H162" s="141"/>
      <c r="I162" s="141"/>
      <c r="J162" s="141"/>
      <c r="K162" s="142">
        <v>475</v>
      </c>
      <c r="L162" s="142">
        <f>SUM(M162:O162)</f>
        <v>0</v>
      </c>
      <c r="M162" s="142"/>
      <c r="N162" s="142"/>
      <c r="O162" s="142"/>
      <c r="P162" s="142">
        <v>475</v>
      </c>
      <c r="Q162" s="142">
        <f>SUM(R162:T162)</f>
        <v>0</v>
      </c>
      <c r="R162" s="142"/>
      <c r="S162" s="142"/>
      <c r="T162" s="142"/>
      <c r="U162" s="142">
        <v>475</v>
      </c>
      <c r="V162" s="142">
        <f>SUM(W162:Y162)</f>
        <v>0</v>
      </c>
      <c r="W162" s="142"/>
      <c r="X162" s="142"/>
      <c r="Y162" s="142"/>
      <c r="Z162" s="114" t="s">
        <v>143</v>
      </c>
      <c r="AA162" s="604"/>
      <c r="AB162" s="592"/>
      <c r="AC162" s="592"/>
    </row>
    <row r="163" spans="1:29" hidden="1">
      <c r="A163" s="198"/>
      <c r="B163" s="199" t="s">
        <v>159</v>
      </c>
      <c r="C163" s="200" t="s">
        <v>157</v>
      </c>
      <c r="D163" s="156">
        <v>110</v>
      </c>
      <c r="E163" s="23">
        <f t="shared" si="114"/>
        <v>0</v>
      </c>
      <c r="F163" s="156">
        <f t="shared" ref="F163:T163" si="133">SUM(F164:F165)</f>
        <v>25</v>
      </c>
      <c r="G163" s="156">
        <f t="shared" si="133"/>
        <v>0</v>
      </c>
      <c r="H163" s="156">
        <f t="shared" si="133"/>
        <v>0</v>
      </c>
      <c r="I163" s="156">
        <f t="shared" si="133"/>
        <v>0</v>
      </c>
      <c r="J163" s="156">
        <f t="shared" si="133"/>
        <v>0</v>
      </c>
      <c r="K163" s="156">
        <f t="shared" si="133"/>
        <v>30</v>
      </c>
      <c r="L163" s="156">
        <f t="shared" si="133"/>
        <v>0</v>
      </c>
      <c r="M163" s="156">
        <f t="shared" si="133"/>
        <v>0</v>
      </c>
      <c r="N163" s="156">
        <f t="shared" si="133"/>
        <v>0</v>
      </c>
      <c r="O163" s="156">
        <f t="shared" si="133"/>
        <v>0</v>
      </c>
      <c r="P163" s="156">
        <f t="shared" si="133"/>
        <v>30</v>
      </c>
      <c r="Q163" s="156">
        <f t="shared" si="133"/>
        <v>0</v>
      </c>
      <c r="R163" s="156">
        <f t="shared" si="133"/>
        <v>0</v>
      </c>
      <c r="S163" s="156">
        <f t="shared" si="133"/>
        <v>0</v>
      </c>
      <c r="T163" s="156">
        <f t="shared" si="133"/>
        <v>0</v>
      </c>
      <c r="U163" s="158">
        <f t="shared" ref="U163:Y163" si="134">SUM(U164:U165)</f>
        <v>25</v>
      </c>
      <c r="V163" s="158">
        <f t="shared" si="134"/>
        <v>0</v>
      </c>
      <c r="W163" s="158">
        <f t="shared" si="134"/>
        <v>0</v>
      </c>
      <c r="X163" s="158">
        <f t="shared" si="134"/>
        <v>0</v>
      </c>
      <c r="Y163" s="158">
        <f t="shared" si="134"/>
        <v>0</v>
      </c>
      <c r="Z163" s="114" t="s">
        <v>102</v>
      </c>
      <c r="AA163" s="604" t="s">
        <v>417</v>
      </c>
      <c r="AB163" s="592"/>
      <c r="AC163" s="592"/>
    </row>
    <row r="164" spans="1:29" hidden="1">
      <c r="A164" s="424"/>
      <c r="B164" s="319" t="s">
        <v>160</v>
      </c>
      <c r="C164" s="320" t="s">
        <v>157</v>
      </c>
      <c r="D164" s="395">
        <v>40</v>
      </c>
      <c r="E164" s="23">
        <f t="shared" si="114"/>
        <v>0</v>
      </c>
      <c r="F164" s="396">
        <v>10</v>
      </c>
      <c r="G164" s="396">
        <f>SUM(H164:J164)</f>
        <v>0</v>
      </c>
      <c r="H164" s="396"/>
      <c r="I164" s="396"/>
      <c r="J164" s="396"/>
      <c r="K164" s="397">
        <v>10</v>
      </c>
      <c r="L164" s="397">
        <f>SUM(M164:O164)</f>
        <v>0</v>
      </c>
      <c r="M164" s="397"/>
      <c r="N164" s="397"/>
      <c r="O164" s="397"/>
      <c r="P164" s="397">
        <v>10</v>
      </c>
      <c r="Q164" s="397">
        <f>SUM(R164:T164)</f>
        <v>0</v>
      </c>
      <c r="R164" s="397"/>
      <c r="S164" s="397"/>
      <c r="T164" s="397"/>
      <c r="U164" s="397">
        <v>10</v>
      </c>
      <c r="V164" s="397">
        <f>SUM(W164:Y164)</f>
        <v>0</v>
      </c>
      <c r="W164" s="397"/>
      <c r="X164" s="397"/>
      <c r="Y164" s="397"/>
      <c r="Z164" s="398" t="s">
        <v>102</v>
      </c>
      <c r="AA164" s="604"/>
      <c r="AB164" s="592"/>
      <c r="AC164" s="592"/>
    </row>
    <row r="165" spans="1:29" hidden="1">
      <c r="A165" s="120"/>
      <c r="B165" s="121" t="s">
        <v>161</v>
      </c>
      <c r="C165" s="122" t="s">
        <v>157</v>
      </c>
      <c r="D165" s="419">
        <v>70</v>
      </c>
      <c r="E165" s="23">
        <f t="shared" si="114"/>
        <v>0</v>
      </c>
      <c r="F165" s="350">
        <v>15</v>
      </c>
      <c r="G165" s="396">
        <f>SUM(H165:J165)</f>
        <v>0</v>
      </c>
      <c r="H165" s="350"/>
      <c r="I165" s="350"/>
      <c r="J165" s="350"/>
      <c r="K165" s="351">
        <v>20</v>
      </c>
      <c r="L165" s="397">
        <f>SUM(M165:O165)</f>
        <v>0</v>
      </c>
      <c r="M165" s="351"/>
      <c r="N165" s="351"/>
      <c r="O165" s="351"/>
      <c r="P165" s="351">
        <v>20</v>
      </c>
      <c r="Q165" s="397">
        <f>SUM(R165:T165)</f>
        <v>0</v>
      </c>
      <c r="R165" s="351"/>
      <c r="S165" s="351"/>
      <c r="T165" s="351"/>
      <c r="U165" s="351">
        <v>15</v>
      </c>
      <c r="V165" s="397">
        <f>SUM(W165:Y165)</f>
        <v>0</v>
      </c>
      <c r="W165" s="351"/>
      <c r="X165" s="351"/>
      <c r="Y165" s="351"/>
      <c r="Z165" s="352" t="s">
        <v>102</v>
      </c>
      <c r="AA165" s="604"/>
      <c r="AB165" s="592"/>
      <c r="AC165" s="592"/>
    </row>
    <row r="166" spans="1:29" ht="48.75" hidden="1" customHeight="1">
      <c r="A166" s="191"/>
      <c r="B166" s="192" t="s">
        <v>162</v>
      </c>
      <c r="C166" s="193" t="s">
        <v>163</v>
      </c>
      <c r="D166" s="171">
        <v>174100</v>
      </c>
      <c r="E166" s="23">
        <f t="shared" si="114"/>
        <v>0</v>
      </c>
      <c r="F166" s="171">
        <f t="shared" ref="F166:T166" si="135">SUM(F167+F168+F171+F172)</f>
        <v>43500</v>
      </c>
      <c r="G166" s="171">
        <f t="shared" si="135"/>
        <v>0</v>
      </c>
      <c r="H166" s="171">
        <f t="shared" si="135"/>
        <v>0</v>
      </c>
      <c r="I166" s="171">
        <f t="shared" si="135"/>
        <v>0</v>
      </c>
      <c r="J166" s="171">
        <f t="shared" si="135"/>
        <v>0</v>
      </c>
      <c r="K166" s="171">
        <f t="shared" si="135"/>
        <v>43600</v>
      </c>
      <c r="L166" s="171">
        <f t="shared" si="135"/>
        <v>0</v>
      </c>
      <c r="M166" s="171">
        <f t="shared" si="135"/>
        <v>0</v>
      </c>
      <c r="N166" s="171">
        <f t="shared" si="135"/>
        <v>0</v>
      </c>
      <c r="O166" s="171">
        <f t="shared" si="135"/>
        <v>0</v>
      </c>
      <c r="P166" s="171">
        <f t="shared" si="135"/>
        <v>43600</v>
      </c>
      <c r="Q166" s="171">
        <f t="shared" si="135"/>
        <v>0</v>
      </c>
      <c r="R166" s="171">
        <f t="shared" si="135"/>
        <v>0</v>
      </c>
      <c r="S166" s="171">
        <f t="shared" si="135"/>
        <v>0</v>
      </c>
      <c r="T166" s="171">
        <f t="shared" si="135"/>
        <v>0</v>
      </c>
      <c r="U166" s="399">
        <f t="shared" ref="U166:Y166" si="136">SUM(U167+U168+U171+U172)</f>
        <v>43400</v>
      </c>
      <c r="V166" s="399">
        <f t="shared" si="136"/>
        <v>0</v>
      </c>
      <c r="W166" s="399">
        <f t="shared" si="136"/>
        <v>0</v>
      </c>
      <c r="X166" s="399">
        <f t="shared" si="136"/>
        <v>0</v>
      </c>
      <c r="Y166" s="399">
        <f t="shared" si="136"/>
        <v>0</v>
      </c>
      <c r="Z166" s="114" t="s">
        <v>463</v>
      </c>
      <c r="AA166" s="604" t="s">
        <v>418</v>
      </c>
      <c r="AB166" s="592"/>
      <c r="AC166" s="592"/>
    </row>
    <row r="167" spans="1:29" ht="44.25" hidden="1" customHeight="1">
      <c r="A167" s="150"/>
      <c r="B167" s="151" t="s">
        <v>164</v>
      </c>
      <c r="C167" s="152" t="s">
        <v>165</v>
      </c>
      <c r="D167" s="136">
        <v>50000</v>
      </c>
      <c r="E167" s="23">
        <f t="shared" si="114"/>
        <v>0</v>
      </c>
      <c r="F167" s="141">
        <v>12500</v>
      </c>
      <c r="G167" s="141">
        <f>SUM(H167:J167)</f>
        <v>0</v>
      </c>
      <c r="H167" s="141"/>
      <c r="I167" s="141"/>
      <c r="J167" s="141"/>
      <c r="K167" s="142">
        <v>12500</v>
      </c>
      <c r="L167" s="142">
        <f>SUM(M167:O167)</f>
        <v>0</v>
      </c>
      <c r="M167" s="142"/>
      <c r="N167" s="142"/>
      <c r="O167" s="142"/>
      <c r="P167" s="142">
        <v>12500</v>
      </c>
      <c r="Q167" s="142">
        <f>SUM(R167:T167)</f>
        <v>0</v>
      </c>
      <c r="R167" s="142"/>
      <c r="S167" s="142"/>
      <c r="T167" s="142"/>
      <c r="U167" s="142">
        <v>12500</v>
      </c>
      <c r="V167" s="142">
        <f>SUM(W167:Y167)</f>
        <v>0</v>
      </c>
      <c r="W167" s="142"/>
      <c r="X167" s="142"/>
      <c r="Y167" s="142"/>
      <c r="Z167" s="114" t="s">
        <v>88</v>
      </c>
      <c r="AA167" s="604"/>
      <c r="AB167" s="592"/>
      <c r="AC167" s="592"/>
    </row>
    <row r="168" spans="1:29" ht="44.25" hidden="1" customHeight="1">
      <c r="A168" s="118"/>
      <c r="B168" s="119" t="s">
        <v>166</v>
      </c>
      <c r="C168" s="92" t="s">
        <v>165</v>
      </c>
      <c r="D168" s="136">
        <v>3700</v>
      </c>
      <c r="E168" s="23">
        <f t="shared" si="114"/>
        <v>0</v>
      </c>
      <c r="F168" s="136">
        <f t="shared" ref="F168:T168" si="137">SUM(F169:F170)</f>
        <v>900</v>
      </c>
      <c r="G168" s="136">
        <f t="shared" si="137"/>
        <v>0</v>
      </c>
      <c r="H168" s="136">
        <f t="shared" si="137"/>
        <v>0</v>
      </c>
      <c r="I168" s="136">
        <f t="shared" si="137"/>
        <v>0</v>
      </c>
      <c r="J168" s="136">
        <f t="shared" si="137"/>
        <v>0</v>
      </c>
      <c r="K168" s="136">
        <f t="shared" si="137"/>
        <v>1000</v>
      </c>
      <c r="L168" s="136">
        <f t="shared" si="137"/>
        <v>0</v>
      </c>
      <c r="M168" s="136">
        <f t="shared" si="137"/>
        <v>0</v>
      </c>
      <c r="N168" s="136">
        <f t="shared" si="137"/>
        <v>0</v>
      </c>
      <c r="O168" s="136">
        <f t="shared" si="137"/>
        <v>0</v>
      </c>
      <c r="P168" s="136">
        <f t="shared" si="137"/>
        <v>1000</v>
      </c>
      <c r="Q168" s="136">
        <f t="shared" si="137"/>
        <v>0</v>
      </c>
      <c r="R168" s="136">
        <f t="shared" si="137"/>
        <v>0</v>
      </c>
      <c r="S168" s="136">
        <f t="shared" si="137"/>
        <v>0</v>
      </c>
      <c r="T168" s="136">
        <f t="shared" si="137"/>
        <v>0</v>
      </c>
      <c r="U168" s="142">
        <f t="shared" ref="U168:Y168" si="138">SUM(U169:U170)</f>
        <v>800</v>
      </c>
      <c r="V168" s="142">
        <f t="shared" si="138"/>
        <v>0</v>
      </c>
      <c r="W168" s="142">
        <f t="shared" si="138"/>
        <v>0</v>
      </c>
      <c r="X168" s="142">
        <f t="shared" si="138"/>
        <v>0</v>
      </c>
      <c r="Y168" s="142">
        <f t="shared" si="138"/>
        <v>0</v>
      </c>
      <c r="Z168" s="114" t="s">
        <v>93</v>
      </c>
      <c r="AA168" s="604" t="s">
        <v>419</v>
      </c>
      <c r="AB168" s="592"/>
      <c r="AC168" s="592"/>
    </row>
    <row r="169" spans="1:29" ht="44.25" hidden="1" customHeight="1">
      <c r="A169" s="118"/>
      <c r="B169" s="431" t="s">
        <v>167</v>
      </c>
      <c r="C169" s="347" t="s">
        <v>165</v>
      </c>
      <c r="D169" s="395">
        <v>400</v>
      </c>
      <c r="E169" s="23">
        <f t="shared" si="114"/>
        <v>0</v>
      </c>
      <c r="F169" s="396">
        <v>100</v>
      </c>
      <c r="G169" s="396">
        <f>SUM(H169:J169)</f>
        <v>0</v>
      </c>
      <c r="H169" s="396"/>
      <c r="I169" s="396"/>
      <c r="J169" s="396"/>
      <c r="K169" s="397">
        <v>100</v>
      </c>
      <c r="L169" s="397">
        <f>SUM(M169:O169)</f>
        <v>0</v>
      </c>
      <c r="M169" s="397"/>
      <c r="N169" s="397"/>
      <c r="O169" s="397"/>
      <c r="P169" s="397">
        <v>100</v>
      </c>
      <c r="Q169" s="397">
        <f>SUM(R169:T169)</f>
        <v>0</v>
      </c>
      <c r="R169" s="397"/>
      <c r="S169" s="397"/>
      <c r="T169" s="397"/>
      <c r="U169" s="397">
        <v>100</v>
      </c>
      <c r="V169" s="397">
        <f>SUM(W169:Y169)</f>
        <v>0</v>
      </c>
      <c r="W169" s="397"/>
      <c r="X169" s="397"/>
      <c r="Y169" s="397"/>
      <c r="Z169" s="398" t="s">
        <v>93</v>
      </c>
      <c r="AA169" s="604"/>
      <c r="AB169" s="592"/>
      <c r="AC169" s="592"/>
    </row>
    <row r="170" spans="1:29" hidden="1">
      <c r="A170" s="118"/>
      <c r="B170" s="431" t="s">
        <v>168</v>
      </c>
      <c r="C170" s="347" t="s">
        <v>165</v>
      </c>
      <c r="D170" s="436">
        <v>3300</v>
      </c>
      <c r="E170" s="23">
        <f t="shared" si="114"/>
        <v>0</v>
      </c>
      <c r="F170" s="437">
        <v>800</v>
      </c>
      <c r="G170" s="396">
        <f t="shared" ref="G170:G172" si="139">SUM(H170:J170)</f>
        <v>0</v>
      </c>
      <c r="H170" s="437"/>
      <c r="I170" s="437"/>
      <c r="J170" s="437"/>
      <c r="K170" s="438">
        <v>900</v>
      </c>
      <c r="L170" s="397">
        <f>SUM(M170:O170)</f>
        <v>0</v>
      </c>
      <c r="M170" s="438"/>
      <c r="N170" s="438"/>
      <c r="O170" s="438"/>
      <c r="P170" s="438">
        <v>900</v>
      </c>
      <c r="Q170" s="397">
        <f t="shared" ref="Q170:Q172" si="140">SUM(R170:T170)</f>
        <v>0</v>
      </c>
      <c r="R170" s="438"/>
      <c r="S170" s="438"/>
      <c r="T170" s="438"/>
      <c r="U170" s="438">
        <v>700</v>
      </c>
      <c r="V170" s="397">
        <f t="shared" ref="V170:V172" si="141">SUM(W170:Y170)</f>
        <v>0</v>
      </c>
      <c r="W170" s="438"/>
      <c r="X170" s="438"/>
      <c r="Y170" s="438"/>
      <c r="Z170" s="398" t="s">
        <v>93</v>
      </c>
      <c r="AA170" s="604"/>
      <c r="AB170" s="592"/>
      <c r="AC170" s="592"/>
    </row>
    <row r="171" spans="1:29" ht="44.25" hidden="1" customHeight="1">
      <c r="A171" s="118"/>
      <c r="B171" s="119" t="s">
        <v>154</v>
      </c>
      <c r="C171" s="92" t="s">
        <v>165</v>
      </c>
      <c r="D171" s="136">
        <v>120000</v>
      </c>
      <c r="E171" s="23">
        <f t="shared" si="114"/>
        <v>0</v>
      </c>
      <c r="F171" s="141">
        <v>30000</v>
      </c>
      <c r="G171" s="396">
        <f t="shared" si="139"/>
        <v>0</v>
      </c>
      <c r="H171" s="141"/>
      <c r="I171" s="141"/>
      <c r="J171" s="141"/>
      <c r="K171" s="142">
        <v>30000</v>
      </c>
      <c r="L171" s="397">
        <f t="shared" ref="L171:L173" si="142">SUM(M171:O171)</f>
        <v>0</v>
      </c>
      <c r="M171" s="142"/>
      <c r="N171" s="142"/>
      <c r="O171" s="142"/>
      <c r="P171" s="142">
        <v>30000</v>
      </c>
      <c r="Q171" s="397">
        <f t="shared" si="140"/>
        <v>0</v>
      </c>
      <c r="R171" s="142"/>
      <c r="S171" s="142"/>
      <c r="T171" s="142"/>
      <c r="U171" s="142">
        <v>30000</v>
      </c>
      <c r="V171" s="397">
        <f t="shared" si="141"/>
        <v>0</v>
      </c>
      <c r="W171" s="142"/>
      <c r="X171" s="142"/>
      <c r="Y171" s="142"/>
      <c r="Z171" s="114" t="s">
        <v>143</v>
      </c>
      <c r="AA171" s="592"/>
      <c r="AB171" s="592"/>
      <c r="AC171" s="592"/>
    </row>
    <row r="172" spans="1:29" ht="44.25" hidden="1" customHeight="1">
      <c r="A172" s="150"/>
      <c r="B172" s="346" t="s">
        <v>169</v>
      </c>
      <c r="C172" s="347" t="s">
        <v>165</v>
      </c>
      <c r="D172" s="395">
        <v>400</v>
      </c>
      <c r="E172" s="23">
        <f t="shared" si="114"/>
        <v>0</v>
      </c>
      <c r="F172" s="396">
        <v>100</v>
      </c>
      <c r="G172" s="396">
        <f t="shared" si="139"/>
        <v>0</v>
      </c>
      <c r="H172" s="396"/>
      <c r="I172" s="396"/>
      <c r="J172" s="396"/>
      <c r="K172" s="397">
        <v>100</v>
      </c>
      <c r="L172" s="397">
        <f t="shared" si="142"/>
        <v>0</v>
      </c>
      <c r="M172" s="397"/>
      <c r="N172" s="397"/>
      <c r="O172" s="397"/>
      <c r="P172" s="397">
        <v>100</v>
      </c>
      <c r="Q172" s="397">
        <f t="shared" si="140"/>
        <v>0</v>
      </c>
      <c r="R172" s="397"/>
      <c r="S172" s="397"/>
      <c r="T172" s="397"/>
      <c r="U172" s="397">
        <v>100</v>
      </c>
      <c r="V172" s="397">
        <f t="shared" si="141"/>
        <v>0</v>
      </c>
      <c r="W172" s="397"/>
      <c r="X172" s="397"/>
      <c r="Y172" s="397"/>
      <c r="Z172" s="398" t="s">
        <v>102</v>
      </c>
      <c r="AA172" s="592"/>
      <c r="AB172" s="592"/>
      <c r="AC172" s="592"/>
    </row>
    <row r="173" spans="1:29" hidden="1">
      <c r="A173" s="115"/>
      <c r="B173" s="363" t="s">
        <v>170</v>
      </c>
      <c r="C173" s="364" t="s">
        <v>103</v>
      </c>
      <c r="D173" s="400">
        <v>600</v>
      </c>
      <c r="E173" s="23">
        <f t="shared" si="114"/>
        <v>0</v>
      </c>
      <c r="F173" s="401">
        <v>150</v>
      </c>
      <c r="G173" s="396">
        <f>SUM(H173:J173)</f>
        <v>0</v>
      </c>
      <c r="H173" s="401"/>
      <c r="I173" s="401"/>
      <c r="J173" s="401"/>
      <c r="K173" s="402">
        <v>150</v>
      </c>
      <c r="L173" s="397">
        <f t="shared" si="142"/>
        <v>0</v>
      </c>
      <c r="M173" s="402"/>
      <c r="N173" s="402"/>
      <c r="O173" s="402"/>
      <c r="P173" s="402">
        <v>150</v>
      </c>
      <c r="Q173" s="397">
        <f>SUM(R173:T173)</f>
        <v>0</v>
      </c>
      <c r="R173" s="402"/>
      <c r="S173" s="402"/>
      <c r="T173" s="402"/>
      <c r="U173" s="402">
        <v>150</v>
      </c>
      <c r="V173" s="397">
        <f>SUM(W173:Y173)</f>
        <v>0</v>
      </c>
      <c r="W173" s="402"/>
      <c r="X173" s="402"/>
      <c r="Y173" s="402"/>
      <c r="Z173" s="366" t="s">
        <v>143</v>
      </c>
      <c r="AA173" s="592"/>
      <c r="AB173" s="592"/>
      <c r="AC173" s="592"/>
    </row>
    <row r="174" spans="1:29" hidden="1">
      <c r="A174" s="153"/>
      <c r="B174" s="363" t="s">
        <v>171</v>
      </c>
      <c r="C174" s="364" t="s">
        <v>172</v>
      </c>
      <c r="D174" s="405">
        <v>15120</v>
      </c>
      <c r="E174" s="23">
        <f t="shared" si="114"/>
        <v>0</v>
      </c>
      <c r="F174" s="405">
        <f t="shared" ref="F174:T174" si="143">SUM(F175:F176)</f>
        <v>3310</v>
      </c>
      <c r="G174" s="405">
        <f t="shared" si="143"/>
        <v>0</v>
      </c>
      <c r="H174" s="405">
        <f t="shared" si="143"/>
        <v>0</v>
      </c>
      <c r="I174" s="405">
        <f t="shared" si="143"/>
        <v>0</v>
      </c>
      <c r="J174" s="405">
        <f t="shared" si="143"/>
        <v>0</v>
      </c>
      <c r="K174" s="405">
        <f t="shared" si="143"/>
        <v>3250</v>
      </c>
      <c r="L174" s="405">
        <f t="shared" si="143"/>
        <v>0</v>
      </c>
      <c r="M174" s="405">
        <f t="shared" si="143"/>
        <v>0</v>
      </c>
      <c r="N174" s="405">
        <f t="shared" si="143"/>
        <v>0</v>
      </c>
      <c r="O174" s="405">
        <f t="shared" si="143"/>
        <v>0</v>
      </c>
      <c r="P174" s="405">
        <f t="shared" si="143"/>
        <v>4300</v>
      </c>
      <c r="Q174" s="405">
        <f t="shared" si="143"/>
        <v>0</v>
      </c>
      <c r="R174" s="405">
        <f t="shared" si="143"/>
        <v>0</v>
      </c>
      <c r="S174" s="405">
        <f t="shared" si="143"/>
        <v>0</v>
      </c>
      <c r="T174" s="405">
        <f t="shared" si="143"/>
        <v>0</v>
      </c>
      <c r="U174" s="406">
        <f t="shared" ref="U174:Y174" si="144">SUM(U175:U176)</f>
        <v>4260</v>
      </c>
      <c r="V174" s="406">
        <f t="shared" si="144"/>
        <v>0</v>
      </c>
      <c r="W174" s="406">
        <f t="shared" si="144"/>
        <v>0</v>
      </c>
      <c r="X174" s="406">
        <f t="shared" si="144"/>
        <v>0</v>
      </c>
      <c r="Y174" s="406">
        <f t="shared" si="144"/>
        <v>0</v>
      </c>
      <c r="Z174" s="366" t="s">
        <v>476</v>
      </c>
      <c r="AA174" s="592" t="s">
        <v>420</v>
      </c>
      <c r="AB174" s="592"/>
      <c r="AC174" s="592"/>
    </row>
    <row r="175" spans="1:29" hidden="1">
      <c r="A175" s="118"/>
      <c r="B175" s="119" t="s">
        <v>314</v>
      </c>
      <c r="C175" s="92" t="s">
        <v>87</v>
      </c>
      <c r="D175" s="137">
        <v>120</v>
      </c>
      <c r="E175" s="23">
        <f t="shared" si="114"/>
        <v>0</v>
      </c>
      <c r="F175" s="138">
        <v>10</v>
      </c>
      <c r="G175" s="138">
        <f>SUM(H175:J175)</f>
        <v>0</v>
      </c>
      <c r="H175" s="138"/>
      <c r="I175" s="138"/>
      <c r="J175" s="138"/>
      <c r="K175" s="139">
        <v>50</v>
      </c>
      <c r="L175" s="139">
        <f>SUM(M175:O175)</f>
        <v>0</v>
      </c>
      <c r="M175" s="139"/>
      <c r="N175" s="139"/>
      <c r="O175" s="139"/>
      <c r="P175" s="139">
        <v>50</v>
      </c>
      <c r="Q175" s="139">
        <f>SUM(R175:T175)</f>
        <v>0</v>
      </c>
      <c r="R175" s="139"/>
      <c r="S175" s="139"/>
      <c r="T175" s="139"/>
      <c r="U175" s="139">
        <v>10</v>
      </c>
      <c r="V175" s="139">
        <f>SUM(W175:Y175)</f>
        <v>0</v>
      </c>
      <c r="W175" s="139"/>
      <c r="X175" s="139"/>
      <c r="Y175" s="139"/>
      <c r="Z175" s="114" t="s">
        <v>78</v>
      </c>
      <c r="AA175" s="592"/>
      <c r="AB175" s="592"/>
      <c r="AC175" s="592"/>
    </row>
    <row r="176" spans="1:29" hidden="1">
      <c r="A176" s="150"/>
      <c r="B176" s="151" t="s">
        <v>315</v>
      </c>
      <c r="C176" s="152" t="s">
        <v>173</v>
      </c>
      <c r="D176" s="136">
        <v>15000</v>
      </c>
      <c r="E176" s="23">
        <f t="shared" si="114"/>
        <v>0</v>
      </c>
      <c r="F176" s="141">
        <v>3300</v>
      </c>
      <c r="G176" s="138">
        <f>SUM(H176:J176)</f>
        <v>0</v>
      </c>
      <c r="H176" s="141"/>
      <c r="I176" s="141"/>
      <c r="J176" s="141"/>
      <c r="K176" s="142">
        <v>3200</v>
      </c>
      <c r="L176" s="139">
        <f>SUM(M176:O176)</f>
        <v>0</v>
      </c>
      <c r="M176" s="142"/>
      <c r="N176" s="142"/>
      <c r="O176" s="142"/>
      <c r="P176" s="142">
        <v>4250</v>
      </c>
      <c r="Q176" s="139">
        <f>SUM(R176:T176)</f>
        <v>0</v>
      </c>
      <c r="R176" s="142"/>
      <c r="S176" s="142"/>
      <c r="T176" s="142"/>
      <c r="U176" s="142">
        <v>4250</v>
      </c>
      <c r="V176" s="139">
        <f>SUM(W176:Y176)</f>
        <v>0</v>
      </c>
      <c r="W176" s="142"/>
      <c r="X176" s="142"/>
      <c r="Y176" s="142"/>
      <c r="Z176" s="114" t="s">
        <v>88</v>
      </c>
      <c r="AA176" s="592"/>
      <c r="AB176" s="592"/>
      <c r="AC176" s="592"/>
    </row>
    <row r="177" spans="1:29" ht="26.25" hidden="1" customHeight="1">
      <c r="A177" s="153"/>
      <c r="B177" s="541" t="s">
        <v>327</v>
      </c>
      <c r="C177" s="542" t="s">
        <v>174</v>
      </c>
      <c r="D177" s="573">
        <v>150</v>
      </c>
      <c r="E177" s="23">
        <f t="shared" si="114"/>
        <v>0</v>
      </c>
      <c r="F177" s="573">
        <f t="shared" ref="F177:T177" si="145">SUM(F179)</f>
        <v>40</v>
      </c>
      <c r="G177" s="573">
        <f t="shared" si="145"/>
        <v>0</v>
      </c>
      <c r="H177" s="573">
        <f t="shared" si="145"/>
        <v>0</v>
      </c>
      <c r="I177" s="573">
        <f t="shared" si="145"/>
        <v>0</v>
      </c>
      <c r="J177" s="573">
        <f t="shared" si="145"/>
        <v>0</v>
      </c>
      <c r="K177" s="573">
        <f t="shared" si="145"/>
        <v>35</v>
      </c>
      <c r="L177" s="573">
        <f t="shared" si="145"/>
        <v>0</v>
      </c>
      <c r="M177" s="573">
        <f t="shared" si="145"/>
        <v>0</v>
      </c>
      <c r="N177" s="573">
        <f t="shared" si="145"/>
        <v>0</v>
      </c>
      <c r="O177" s="573">
        <f t="shared" si="145"/>
        <v>0</v>
      </c>
      <c r="P177" s="573">
        <f t="shared" si="145"/>
        <v>40</v>
      </c>
      <c r="Q177" s="573">
        <f t="shared" si="145"/>
        <v>0</v>
      </c>
      <c r="R177" s="573">
        <f t="shared" si="145"/>
        <v>0</v>
      </c>
      <c r="S177" s="573">
        <f t="shared" si="145"/>
        <v>0</v>
      </c>
      <c r="T177" s="573">
        <f t="shared" si="145"/>
        <v>0</v>
      </c>
      <c r="U177" s="572">
        <f t="shared" ref="U177:Y177" si="146">SUM(U179)</f>
        <v>35</v>
      </c>
      <c r="V177" s="572">
        <f t="shared" si="146"/>
        <v>0</v>
      </c>
      <c r="W177" s="572">
        <f t="shared" si="146"/>
        <v>0</v>
      </c>
      <c r="X177" s="572">
        <f t="shared" si="146"/>
        <v>0</v>
      </c>
      <c r="Y177" s="572">
        <f t="shared" si="146"/>
        <v>0</v>
      </c>
      <c r="Z177" s="114" t="s">
        <v>143</v>
      </c>
      <c r="AA177" s="592" t="s">
        <v>421</v>
      </c>
      <c r="AB177" s="592"/>
      <c r="AC177" s="592"/>
    </row>
    <row r="178" spans="1:29" hidden="1">
      <c r="A178" s="153"/>
      <c r="B178" s="541"/>
      <c r="C178" s="542" t="s">
        <v>175</v>
      </c>
      <c r="D178" s="573">
        <v>200</v>
      </c>
      <c r="E178" s="23">
        <f t="shared" si="114"/>
        <v>0</v>
      </c>
      <c r="F178" s="573">
        <f t="shared" ref="F178:T178" si="147">SUM(F180)</f>
        <v>0</v>
      </c>
      <c r="G178" s="573">
        <f t="shared" si="147"/>
        <v>0</v>
      </c>
      <c r="H178" s="573">
        <f t="shared" si="147"/>
        <v>0</v>
      </c>
      <c r="I178" s="573">
        <f t="shared" si="147"/>
        <v>0</v>
      </c>
      <c r="J178" s="573">
        <f t="shared" si="147"/>
        <v>0</v>
      </c>
      <c r="K178" s="573">
        <f t="shared" si="147"/>
        <v>0</v>
      </c>
      <c r="L178" s="573">
        <f t="shared" si="147"/>
        <v>0</v>
      </c>
      <c r="M178" s="573">
        <f t="shared" si="147"/>
        <v>0</v>
      </c>
      <c r="N178" s="573">
        <f t="shared" si="147"/>
        <v>0</v>
      </c>
      <c r="O178" s="573">
        <f t="shared" si="147"/>
        <v>0</v>
      </c>
      <c r="P178" s="573">
        <f t="shared" si="147"/>
        <v>0</v>
      </c>
      <c r="Q178" s="573">
        <f t="shared" si="147"/>
        <v>0</v>
      </c>
      <c r="R178" s="573">
        <f t="shared" si="147"/>
        <v>0</v>
      </c>
      <c r="S178" s="573">
        <f t="shared" si="147"/>
        <v>0</v>
      </c>
      <c r="T178" s="573">
        <f t="shared" si="147"/>
        <v>0</v>
      </c>
      <c r="U178" s="574">
        <f t="shared" ref="U178:Y178" si="148">SUM(U180)</f>
        <v>200</v>
      </c>
      <c r="V178" s="574">
        <f t="shared" si="148"/>
        <v>0</v>
      </c>
      <c r="W178" s="574">
        <f t="shared" si="148"/>
        <v>0</v>
      </c>
      <c r="X178" s="574">
        <f t="shared" si="148"/>
        <v>0</v>
      </c>
      <c r="Y178" s="574">
        <f t="shared" si="148"/>
        <v>0</v>
      </c>
      <c r="Z178" s="114" t="s">
        <v>143</v>
      </c>
      <c r="AA178" s="592" t="s">
        <v>422</v>
      </c>
      <c r="AB178" s="592"/>
      <c r="AC178" s="592"/>
    </row>
    <row r="179" spans="1:29" ht="27" hidden="1" customHeight="1">
      <c r="A179" s="118"/>
      <c r="B179" s="119" t="s">
        <v>176</v>
      </c>
      <c r="C179" s="92" t="s">
        <v>174</v>
      </c>
      <c r="D179" s="137">
        <v>150</v>
      </c>
      <c r="E179" s="23">
        <f t="shared" si="114"/>
        <v>0</v>
      </c>
      <c r="F179" s="138">
        <v>40</v>
      </c>
      <c r="G179" s="138">
        <f>SUM(H179:J179)</f>
        <v>0</v>
      </c>
      <c r="H179" s="138"/>
      <c r="I179" s="138"/>
      <c r="J179" s="138"/>
      <c r="K179" s="139">
        <v>35</v>
      </c>
      <c r="L179" s="139">
        <f>SUM(M179:O179)</f>
        <v>0</v>
      </c>
      <c r="M179" s="139"/>
      <c r="N179" s="139"/>
      <c r="O179" s="139"/>
      <c r="P179" s="139">
        <v>40</v>
      </c>
      <c r="Q179" s="139">
        <f>SUM(R179:T179)</f>
        <v>0</v>
      </c>
      <c r="R179" s="139"/>
      <c r="S179" s="139"/>
      <c r="T179" s="139"/>
      <c r="U179" s="139">
        <v>35</v>
      </c>
      <c r="V179" s="139">
        <f>SUM(W179:Y179)</f>
        <v>0</v>
      </c>
      <c r="W179" s="139"/>
      <c r="X179" s="139"/>
      <c r="Y179" s="139"/>
      <c r="Z179" s="114" t="s">
        <v>143</v>
      </c>
      <c r="AA179" s="592"/>
      <c r="AB179" s="592"/>
      <c r="AC179" s="592"/>
    </row>
    <row r="180" spans="1:29" hidden="1">
      <c r="A180" s="201"/>
      <c r="B180" s="445" t="s">
        <v>177</v>
      </c>
      <c r="C180" s="446" t="s">
        <v>175</v>
      </c>
      <c r="D180" s="447">
        <v>200</v>
      </c>
      <c r="E180" s="23">
        <f t="shared" si="114"/>
        <v>0</v>
      </c>
      <c r="F180" s="448">
        <v>0</v>
      </c>
      <c r="G180" s="448">
        <f>SUM(H180:J180)</f>
        <v>0</v>
      </c>
      <c r="H180" s="448"/>
      <c r="I180" s="448"/>
      <c r="J180" s="448"/>
      <c r="K180" s="449">
        <v>0</v>
      </c>
      <c r="L180" s="139">
        <f>SUM(M180:O180)</f>
        <v>0</v>
      </c>
      <c r="M180" s="449"/>
      <c r="N180" s="449"/>
      <c r="O180" s="449"/>
      <c r="P180" s="449">
        <v>0</v>
      </c>
      <c r="Q180" s="139">
        <f>SUM(R180:T180)</f>
        <v>0</v>
      </c>
      <c r="R180" s="449"/>
      <c r="S180" s="449"/>
      <c r="T180" s="449"/>
      <c r="U180" s="449">
        <v>200</v>
      </c>
      <c r="V180" s="139">
        <f>SUM(W180:Y180)</f>
        <v>0</v>
      </c>
      <c r="W180" s="449"/>
      <c r="X180" s="449"/>
      <c r="Y180" s="449"/>
      <c r="Z180" s="450" t="s">
        <v>143</v>
      </c>
      <c r="AA180" s="592"/>
      <c r="AB180" s="592"/>
      <c r="AC180" s="592"/>
    </row>
    <row r="181" spans="1:29" ht="40.5" hidden="1">
      <c r="A181" s="202"/>
      <c r="B181" s="112" t="s">
        <v>178</v>
      </c>
      <c r="C181" s="542" t="s">
        <v>103</v>
      </c>
      <c r="D181" s="575">
        <v>996</v>
      </c>
      <c r="E181" s="23">
        <f t="shared" si="114"/>
        <v>0</v>
      </c>
      <c r="F181" s="575">
        <f t="shared" ref="F181:T181" si="149">SUM(F182:F183)</f>
        <v>249</v>
      </c>
      <c r="G181" s="575">
        <f t="shared" si="149"/>
        <v>0</v>
      </c>
      <c r="H181" s="575">
        <f t="shared" si="149"/>
        <v>0</v>
      </c>
      <c r="I181" s="575">
        <f t="shared" si="149"/>
        <v>0</v>
      </c>
      <c r="J181" s="575">
        <f t="shared" si="149"/>
        <v>0</v>
      </c>
      <c r="K181" s="575">
        <f t="shared" si="149"/>
        <v>249</v>
      </c>
      <c r="L181" s="575">
        <f t="shared" si="149"/>
        <v>0</v>
      </c>
      <c r="M181" s="575">
        <f t="shared" si="149"/>
        <v>0</v>
      </c>
      <c r="N181" s="575">
        <f t="shared" si="149"/>
        <v>0</v>
      </c>
      <c r="O181" s="575">
        <f t="shared" si="149"/>
        <v>0</v>
      </c>
      <c r="P181" s="575">
        <f t="shared" si="149"/>
        <v>249</v>
      </c>
      <c r="Q181" s="575">
        <f t="shared" si="149"/>
        <v>0</v>
      </c>
      <c r="R181" s="575">
        <f t="shared" si="149"/>
        <v>0</v>
      </c>
      <c r="S181" s="575">
        <f t="shared" si="149"/>
        <v>0</v>
      </c>
      <c r="T181" s="575">
        <f t="shared" si="149"/>
        <v>0</v>
      </c>
      <c r="U181" s="576">
        <f t="shared" ref="U181:Y181" si="150">SUM(U182:U183)</f>
        <v>249</v>
      </c>
      <c r="V181" s="576">
        <f t="shared" si="150"/>
        <v>0</v>
      </c>
      <c r="W181" s="576">
        <f t="shared" si="150"/>
        <v>0</v>
      </c>
      <c r="X181" s="576">
        <f t="shared" si="150"/>
        <v>0</v>
      </c>
      <c r="Y181" s="576">
        <f t="shared" si="150"/>
        <v>0</v>
      </c>
      <c r="Z181" s="114" t="s">
        <v>17</v>
      </c>
      <c r="AA181" s="592" t="s">
        <v>423</v>
      </c>
      <c r="AB181" s="592"/>
      <c r="AC181" s="592"/>
    </row>
    <row r="182" spans="1:29" ht="40.5" hidden="1">
      <c r="A182" s="198"/>
      <c r="B182" s="199" t="s">
        <v>328</v>
      </c>
      <c r="C182" s="200" t="s">
        <v>103</v>
      </c>
      <c r="D182" s="161">
        <v>972</v>
      </c>
      <c r="E182" s="23">
        <f t="shared" si="114"/>
        <v>0</v>
      </c>
      <c r="F182" s="157">
        <v>243</v>
      </c>
      <c r="G182" s="157">
        <f>SUM(H182:J182)</f>
        <v>0</v>
      </c>
      <c r="H182" s="157"/>
      <c r="I182" s="157"/>
      <c r="J182" s="157"/>
      <c r="K182" s="158">
        <v>243</v>
      </c>
      <c r="L182" s="158">
        <f>SUM(M182:O182)</f>
        <v>0</v>
      </c>
      <c r="M182" s="158"/>
      <c r="N182" s="158"/>
      <c r="O182" s="158"/>
      <c r="P182" s="158">
        <v>243</v>
      </c>
      <c r="Q182" s="158">
        <f>SUM(R182:T182)</f>
        <v>0</v>
      </c>
      <c r="R182" s="158"/>
      <c r="S182" s="158"/>
      <c r="T182" s="158"/>
      <c r="U182" s="158">
        <v>243</v>
      </c>
      <c r="V182" s="158">
        <f>SUM(W182:Y182)</f>
        <v>0</v>
      </c>
      <c r="W182" s="158"/>
      <c r="X182" s="158"/>
      <c r="Y182" s="158"/>
      <c r="Z182" s="114" t="s">
        <v>17</v>
      </c>
      <c r="AA182" s="592"/>
      <c r="AB182" s="592"/>
      <c r="AC182" s="592"/>
    </row>
    <row r="183" spans="1:29" ht="40.5" hidden="1">
      <c r="A183" s="118"/>
      <c r="B183" s="119" t="s">
        <v>329</v>
      </c>
      <c r="C183" s="92" t="s">
        <v>103</v>
      </c>
      <c r="D183" s="161">
        <v>24</v>
      </c>
      <c r="E183" s="23">
        <f t="shared" si="114"/>
        <v>0</v>
      </c>
      <c r="F183" s="162">
        <v>6</v>
      </c>
      <c r="G183" s="157">
        <f>SUM(H183:J183)</f>
        <v>0</v>
      </c>
      <c r="H183" s="162"/>
      <c r="I183" s="162"/>
      <c r="J183" s="162"/>
      <c r="K183" s="163">
        <v>6</v>
      </c>
      <c r="L183" s="158">
        <f>SUM(M183:O183)</f>
        <v>0</v>
      </c>
      <c r="M183" s="163"/>
      <c r="N183" s="163"/>
      <c r="O183" s="163"/>
      <c r="P183" s="163">
        <v>6</v>
      </c>
      <c r="Q183" s="158">
        <f>SUM(R183:T183)</f>
        <v>0</v>
      </c>
      <c r="R183" s="163"/>
      <c r="S183" s="163"/>
      <c r="T183" s="163"/>
      <c r="U183" s="163">
        <v>6</v>
      </c>
      <c r="V183" s="158">
        <f>SUM(W183:Y183)</f>
        <v>0</v>
      </c>
      <c r="W183" s="163"/>
      <c r="X183" s="163"/>
      <c r="Y183" s="163"/>
      <c r="Z183" s="114" t="s">
        <v>17</v>
      </c>
      <c r="AA183" s="592"/>
      <c r="AB183" s="592"/>
      <c r="AC183" s="592"/>
    </row>
    <row r="184" spans="1:29">
      <c r="A184" s="153"/>
      <c r="B184" s="541" t="s">
        <v>330</v>
      </c>
      <c r="C184" s="542" t="s">
        <v>87</v>
      </c>
      <c r="D184" s="573">
        <v>100</v>
      </c>
      <c r="E184" s="23">
        <f t="shared" si="114"/>
        <v>13</v>
      </c>
      <c r="F184" s="573">
        <f t="shared" ref="F184:T184" si="151">SUM(F185:F186)</f>
        <v>25</v>
      </c>
      <c r="G184" s="573">
        <f t="shared" si="151"/>
        <v>0</v>
      </c>
      <c r="H184" s="573">
        <f t="shared" si="151"/>
        <v>0</v>
      </c>
      <c r="I184" s="573">
        <f t="shared" si="151"/>
        <v>0</v>
      </c>
      <c r="J184" s="573">
        <f t="shared" si="151"/>
        <v>0</v>
      </c>
      <c r="K184" s="573">
        <f t="shared" si="151"/>
        <v>25</v>
      </c>
      <c r="L184" s="573">
        <f t="shared" si="151"/>
        <v>0</v>
      </c>
      <c r="M184" s="573">
        <f t="shared" si="151"/>
        <v>0</v>
      </c>
      <c r="N184" s="573">
        <f t="shared" si="151"/>
        <v>0</v>
      </c>
      <c r="O184" s="573">
        <f t="shared" si="151"/>
        <v>0</v>
      </c>
      <c r="P184" s="573">
        <f t="shared" si="151"/>
        <v>25</v>
      </c>
      <c r="Q184" s="573">
        <f t="shared" si="151"/>
        <v>0</v>
      </c>
      <c r="R184" s="573">
        <f t="shared" si="151"/>
        <v>0</v>
      </c>
      <c r="S184" s="573">
        <f t="shared" si="151"/>
        <v>0</v>
      </c>
      <c r="T184" s="573">
        <f t="shared" si="151"/>
        <v>0</v>
      </c>
      <c r="U184" s="572">
        <f t="shared" ref="U184:Y184" si="152">SUM(U185:U186)</f>
        <v>25</v>
      </c>
      <c r="V184" s="572">
        <f t="shared" si="152"/>
        <v>13</v>
      </c>
      <c r="W184" s="572">
        <f t="shared" si="152"/>
        <v>0</v>
      </c>
      <c r="X184" s="572">
        <f t="shared" si="152"/>
        <v>13</v>
      </c>
      <c r="Y184" s="572">
        <f t="shared" si="152"/>
        <v>0</v>
      </c>
      <c r="Z184" s="545" t="s">
        <v>479</v>
      </c>
      <c r="AA184" s="592" t="s">
        <v>359</v>
      </c>
      <c r="AB184" s="592"/>
      <c r="AC184" s="592"/>
    </row>
    <row r="185" spans="1:29" ht="87.75" hidden="1" customHeight="1">
      <c r="A185" s="203"/>
      <c r="B185" s="204" t="s">
        <v>179</v>
      </c>
      <c r="C185" s="205" t="s">
        <v>87</v>
      </c>
      <c r="D185" s="206">
        <v>20</v>
      </c>
      <c r="E185" s="23">
        <f t="shared" si="114"/>
        <v>0</v>
      </c>
      <c r="F185" s="207">
        <v>5</v>
      </c>
      <c r="G185" s="207">
        <f>SUM(H185:J185)</f>
        <v>0</v>
      </c>
      <c r="H185" s="207"/>
      <c r="I185" s="207"/>
      <c r="J185" s="207"/>
      <c r="K185" s="208">
        <v>5</v>
      </c>
      <c r="L185" s="208">
        <f>SUM(M185:O185)</f>
        <v>0</v>
      </c>
      <c r="M185" s="208"/>
      <c r="N185" s="208"/>
      <c r="O185" s="208"/>
      <c r="P185" s="208">
        <v>5</v>
      </c>
      <c r="Q185" s="208">
        <f>SUM(R185:T185)</f>
        <v>0</v>
      </c>
      <c r="R185" s="208"/>
      <c r="S185" s="208"/>
      <c r="T185" s="208"/>
      <c r="U185" s="208">
        <v>5</v>
      </c>
      <c r="V185" s="208">
        <f>SUM(W185:Y185)</f>
        <v>0</v>
      </c>
      <c r="W185" s="208"/>
      <c r="X185" s="208"/>
      <c r="Y185" s="208"/>
      <c r="Z185" s="209" t="s">
        <v>78</v>
      </c>
      <c r="AA185" s="592"/>
      <c r="AB185" s="592"/>
      <c r="AC185" s="592"/>
    </row>
    <row r="186" spans="1:29" ht="47.25" customHeight="1">
      <c r="A186" s="195"/>
      <c r="B186" s="196" t="s">
        <v>180</v>
      </c>
      <c r="C186" s="197" t="s">
        <v>87</v>
      </c>
      <c r="D186" s="167">
        <v>80</v>
      </c>
      <c r="E186" s="23">
        <f t="shared" si="114"/>
        <v>13</v>
      </c>
      <c r="F186" s="168">
        <v>20</v>
      </c>
      <c r="G186" s="207">
        <f t="shared" ref="G186:G187" si="153">SUM(H186:J186)</f>
        <v>0</v>
      </c>
      <c r="H186" s="157"/>
      <c r="I186" s="157"/>
      <c r="J186" s="157"/>
      <c r="K186" s="158">
        <v>20</v>
      </c>
      <c r="L186" s="208">
        <f>SUM(M186:O186)</f>
        <v>0</v>
      </c>
      <c r="M186" s="158"/>
      <c r="N186" s="158"/>
      <c r="O186" s="158"/>
      <c r="P186" s="158">
        <v>20</v>
      </c>
      <c r="Q186" s="208">
        <f>SUM(R186:T186)</f>
        <v>0</v>
      </c>
      <c r="R186" s="158"/>
      <c r="S186" s="158"/>
      <c r="T186" s="158"/>
      <c r="U186" s="158">
        <v>20</v>
      </c>
      <c r="V186" s="208">
        <f>SUM(W186:Y186)</f>
        <v>13</v>
      </c>
      <c r="W186" s="158"/>
      <c r="X186" s="653">
        <v>13</v>
      </c>
      <c r="Y186" s="158"/>
      <c r="Z186" s="170" t="s">
        <v>110</v>
      </c>
      <c r="AA186" s="598"/>
      <c r="AB186" s="592"/>
      <c r="AC186" s="592"/>
    </row>
    <row r="187" spans="1:29" ht="45" hidden="1" customHeight="1">
      <c r="A187" s="153"/>
      <c r="B187" s="112" t="s">
        <v>181</v>
      </c>
      <c r="C187" s="95"/>
      <c r="D187" s="161"/>
      <c r="E187" s="23"/>
      <c r="F187" s="162"/>
      <c r="G187" s="207">
        <f t="shared" si="153"/>
        <v>0</v>
      </c>
      <c r="H187" s="162"/>
      <c r="I187" s="162"/>
      <c r="J187" s="162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14"/>
      <c r="AA187" s="592"/>
      <c r="AB187" s="592"/>
      <c r="AC187" s="592"/>
    </row>
    <row r="188" spans="1:29" ht="45" hidden="1" customHeight="1">
      <c r="A188" s="115"/>
      <c r="B188" s="363" t="s">
        <v>182</v>
      </c>
      <c r="C188" s="364" t="s">
        <v>5</v>
      </c>
      <c r="D188" s="367">
        <v>2900</v>
      </c>
      <c r="E188" s="23">
        <f t="shared" si="114"/>
        <v>0</v>
      </c>
      <c r="F188" s="367">
        <f t="shared" ref="F188:T188" si="154">SUM(F189:F190)</f>
        <v>100</v>
      </c>
      <c r="G188" s="367">
        <f t="shared" si="154"/>
        <v>0</v>
      </c>
      <c r="H188" s="367">
        <f t="shared" si="154"/>
        <v>0</v>
      </c>
      <c r="I188" s="367">
        <f t="shared" si="154"/>
        <v>0</v>
      </c>
      <c r="J188" s="367">
        <f t="shared" si="154"/>
        <v>0</v>
      </c>
      <c r="K188" s="367">
        <f t="shared" si="154"/>
        <v>100</v>
      </c>
      <c r="L188" s="367">
        <f t="shared" si="154"/>
        <v>0</v>
      </c>
      <c r="M188" s="367">
        <f t="shared" si="154"/>
        <v>0</v>
      </c>
      <c r="N188" s="367">
        <f t="shared" si="154"/>
        <v>0</v>
      </c>
      <c r="O188" s="367">
        <f t="shared" si="154"/>
        <v>0</v>
      </c>
      <c r="P188" s="367">
        <f t="shared" si="154"/>
        <v>200</v>
      </c>
      <c r="Q188" s="367">
        <f t="shared" si="154"/>
        <v>0</v>
      </c>
      <c r="R188" s="367">
        <f t="shared" si="154"/>
        <v>0</v>
      </c>
      <c r="S188" s="367">
        <f t="shared" si="154"/>
        <v>0</v>
      </c>
      <c r="T188" s="367">
        <f t="shared" si="154"/>
        <v>0</v>
      </c>
      <c r="U188" s="368">
        <f t="shared" ref="U188:Y188" si="155">SUM(U189:U190)</f>
        <v>2500</v>
      </c>
      <c r="V188" s="368">
        <f t="shared" si="155"/>
        <v>0</v>
      </c>
      <c r="W188" s="368">
        <f t="shared" si="155"/>
        <v>0</v>
      </c>
      <c r="X188" s="368">
        <f t="shared" si="155"/>
        <v>0</v>
      </c>
      <c r="Y188" s="368">
        <f t="shared" si="155"/>
        <v>0</v>
      </c>
      <c r="Z188" s="366" t="s">
        <v>102</v>
      </c>
      <c r="AA188" s="592" t="s">
        <v>424</v>
      </c>
      <c r="AB188" s="592"/>
      <c r="AC188" s="592"/>
    </row>
    <row r="189" spans="1:29" ht="40.5" hidden="1">
      <c r="A189" s="118"/>
      <c r="B189" s="119" t="s">
        <v>183</v>
      </c>
      <c r="C189" s="92" t="s">
        <v>5</v>
      </c>
      <c r="D189" s="210">
        <v>2400</v>
      </c>
      <c r="E189" s="23">
        <f t="shared" si="114"/>
        <v>0</v>
      </c>
      <c r="F189" s="211">
        <v>0</v>
      </c>
      <c r="G189" s="211">
        <f>SUM(H189:J189)</f>
        <v>0</v>
      </c>
      <c r="H189" s="211"/>
      <c r="I189" s="211"/>
      <c r="J189" s="211"/>
      <c r="K189" s="212">
        <v>0</v>
      </c>
      <c r="L189" s="212">
        <f>SUM(M189:O189)</f>
        <v>0</v>
      </c>
      <c r="M189" s="212"/>
      <c r="N189" s="212"/>
      <c r="O189" s="212"/>
      <c r="P189" s="212">
        <v>0</v>
      </c>
      <c r="Q189" s="212">
        <f>SUM(R189:T189)</f>
        <v>0</v>
      </c>
      <c r="R189" s="212"/>
      <c r="S189" s="212"/>
      <c r="T189" s="212"/>
      <c r="U189" s="212">
        <v>2400</v>
      </c>
      <c r="V189" s="212">
        <f>SUM(W189:Y189)</f>
        <v>0</v>
      </c>
      <c r="W189" s="212"/>
      <c r="X189" s="212"/>
      <c r="Y189" s="212"/>
      <c r="Z189" s="114" t="s">
        <v>102</v>
      </c>
      <c r="AA189" s="592"/>
      <c r="AB189" s="592"/>
      <c r="AC189" s="592"/>
    </row>
    <row r="190" spans="1:29" ht="40.5" hidden="1">
      <c r="A190" s="118"/>
      <c r="B190" s="119" t="s">
        <v>184</v>
      </c>
      <c r="C190" s="92" t="s">
        <v>5</v>
      </c>
      <c r="D190" s="156">
        <v>500</v>
      </c>
      <c r="E190" s="23">
        <f t="shared" si="114"/>
        <v>0</v>
      </c>
      <c r="F190" s="157">
        <v>100</v>
      </c>
      <c r="G190" s="211">
        <f>SUM(H190:J190)</f>
        <v>0</v>
      </c>
      <c r="H190" s="157"/>
      <c r="I190" s="157"/>
      <c r="J190" s="157"/>
      <c r="K190" s="158">
        <v>100</v>
      </c>
      <c r="L190" s="212">
        <f>SUM(M190:O190)</f>
        <v>0</v>
      </c>
      <c r="M190" s="158"/>
      <c r="N190" s="158"/>
      <c r="O190" s="158"/>
      <c r="P190" s="158">
        <v>200</v>
      </c>
      <c r="Q190" s="212">
        <f>SUM(R190:T190)</f>
        <v>0</v>
      </c>
      <c r="R190" s="158"/>
      <c r="S190" s="158"/>
      <c r="T190" s="158"/>
      <c r="U190" s="158">
        <v>100</v>
      </c>
      <c r="V190" s="212">
        <f>SUM(W190:Y190)</f>
        <v>0</v>
      </c>
      <c r="W190" s="158"/>
      <c r="X190" s="158"/>
      <c r="Y190" s="158"/>
      <c r="Z190" s="114" t="s">
        <v>102</v>
      </c>
      <c r="AA190" s="592"/>
      <c r="AB190" s="592"/>
      <c r="AC190" s="592"/>
    </row>
    <row r="191" spans="1:29" ht="22.5" hidden="1" customHeight="1">
      <c r="A191" s="115"/>
      <c r="B191" s="116" t="s">
        <v>185</v>
      </c>
      <c r="C191" s="117" t="s">
        <v>103</v>
      </c>
      <c r="D191" s="156">
        <v>15</v>
      </c>
      <c r="E191" s="23">
        <f t="shared" si="114"/>
        <v>0</v>
      </c>
      <c r="F191" s="156">
        <f t="shared" ref="F191:Y191" si="156">SUM(F192:F194)</f>
        <v>5</v>
      </c>
      <c r="G191" s="156">
        <f t="shared" si="156"/>
        <v>0</v>
      </c>
      <c r="H191" s="156">
        <f t="shared" si="156"/>
        <v>0</v>
      </c>
      <c r="I191" s="156">
        <f t="shared" si="156"/>
        <v>0</v>
      </c>
      <c r="J191" s="156">
        <f t="shared" si="156"/>
        <v>0</v>
      </c>
      <c r="K191" s="156">
        <f t="shared" si="156"/>
        <v>4</v>
      </c>
      <c r="L191" s="156">
        <f t="shared" si="156"/>
        <v>0</v>
      </c>
      <c r="M191" s="156">
        <f t="shared" si="156"/>
        <v>0</v>
      </c>
      <c r="N191" s="156">
        <f t="shared" si="156"/>
        <v>0</v>
      </c>
      <c r="O191" s="156">
        <f t="shared" si="156"/>
        <v>0</v>
      </c>
      <c r="P191" s="156">
        <f t="shared" si="156"/>
        <v>4</v>
      </c>
      <c r="Q191" s="156">
        <f t="shared" si="156"/>
        <v>0</v>
      </c>
      <c r="R191" s="156">
        <f t="shared" si="156"/>
        <v>0</v>
      </c>
      <c r="S191" s="156">
        <f t="shared" si="156"/>
        <v>0</v>
      </c>
      <c r="T191" s="156">
        <f t="shared" si="156"/>
        <v>0</v>
      </c>
      <c r="U191" s="158">
        <f t="shared" si="156"/>
        <v>2</v>
      </c>
      <c r="V191" s="158">
        <f t="shared" si="156"/>
        <v>0</v>
      </c>
      <c r="W191" s="158">
        <f t="shared" si="156"/>
        <v>0</v>
      </c>
      <c r="X191" s="158">
        <f t="shared" si="156"/>
        <v>0</v>
      </c>
      <c r="Y191" s="158">
        <f t="shared" si="156"/>
        <v>0</v>
      </c>
      <c r="Z191" s="114" t="s">
        <v>102</v>
      </c>
      <c r="AA191" s="592" t="s">
        <v>425</v>
      </c>
      <c r="AB191" s="592"/>
      <c r="AC191" s="592"/>
    </row>
    <row r="192" spans="1:29" hidden="1">
      <c r="A192" s="118"/>
      <c r="B192" s="346" t="s">
        <v>186</v>
      </c>
      <c r="C192" s="347" t="s">
        <v>103</v>
      </c>
      <c r="D192" s="395">
        <v>5</v>
      </c>
      <c r="E192" s="23">
        <f t="shared" si="114"/>
        <v>0</v>
      </c>
      <c r="F192" s="396">
        <v>2</v>
      </c>
      <c r="G192" s="396">
        <f>SUM(H192:J192)</f>
        <v>0</v>
      </c>
      <c r="H192" s="396"/>
      <c r="I192" s="396"/>
      <c r="J192" s="396"/>
      <c r="K192" s="397">
        <v>1</v>
      </c>
      <c r="L192" s="397">
        <f>SUM(M192:O192)</f>
        <v>0</v>
      </c>
      <c r="M192" s="397"/>
      <c r="N192" s="397"/>
      <c r="O192" s="397"/>
      <c r="P192" s="397">
        <v>1</v>
      </c>
      <c r="Q192" s="397">
        <f>SUM(R192:T192)</f>
        <v>0</v>
      </c>
      <c r="R192" s="397"/>
      <c r="S192" s="397"/>
      <c r="T192" s="397"/>
      <c r="U192" s="397">
        <v>1</v>
      </c>
      <c r="V192" s="397">
        <f>SUM(W192:Y192)</f>
        <v>0</v>
      </c>
      <c r="W192" s="397"/>
      <c r="X192" s="397"/>
      <c r="Y192" s="397"/>
      <c r="Z192" s="398" t="s">
        <v>102</v>
      </c>
      <c r="AA192" s="592"/>
      <c r="AB192" s="592"/>
      <c r="AC192" s="592"/>
    </row>
    <row r="193" spans="1:29" hidden="1">
      <c r="A193" s="118"/>
      <c r="B193" s="213" t="s">
        <v>187</v>
      </c>
      <c r="C193" s="92" t="s">
        <v>103</v>
      </c>
      <c r="D193" s="156">
        <v>6</v>
      </c>
      <c r="E193" s="23">
        <f t="shared" si="114"/>
        <v>0</v>
      </c>
      <c r="F193" s="157">
        <v>2</v>
      </c>
      <c r="G193" s="396">
        <f t="shared" ref="G193:G197" si="157">SUM(H193:J193)</f>
        <v>0</v>
      </c>
      <c r="H193" s="157"/>
      <c r="I193" s="157"/>
      <c r="J193" s="157"/>
      <c r="K193" s="158">
        <v>2</v>
      </c>
      <c r="L193" s="397">
        <f t="shared" ref="L193:L197" si="158">SUM(M193:O193)</f>
        <v>0</v>
      </c>
      <c r="M193" s="158"/>
      <c r="N193" s="158"/>
      <c r="O193" s="158"/>
      <c r="P193" s="158">
        <v>2</v>
      </c>
      <c r="Q193" s="397">
        <f t="shared" ref="Q193:Q197" si="159">SUM(R193:T193)</f>
        <v>0</v>
      </c>
      <c r="R193" s="158"/>
      <c r="S193" s="158"/>
      <c r="T193" s="158"/>
      <c r="U193" s="158">
        <v>0</v>
      </c>
      <c r="V193" s="397">
        <f t="shared" ref="V193:V197" si="160">SUM(W193:Y193)</f>
        <v>0</v>
      </c>
      <c r="W193" s="158"/>
      <c r="X193" s="158"/>
      <c r="Y193" s="158"/>
      <c r="Z193" s="114" t="s">
        <v>102</v>
      </c>
      <c r="AA193" s="592"/>
      <c r="AB193" s="592"/>
      <c r="AC193" s="592"/>
    </row>
    <row r="194" spans="1:29" hidden="1">
      <c r="A194" s="150"/>
      <c r="B194" s="214" t="s">
        <v>188</v>
      </c>
      <c r="C194" s="152" t="s">
        <v>103</v>
      </c>
      <c r="D194" s="156">
        <v>4</v>
      </c>
      <c r="E194" s="23">
        <f t="shared" si="114"/>
        <v>0</v>
      </c>
      <c r="F194" s="157">
        <v>1</v>
      </c>
      <c r="G194" s="396">
        <f t="shared" si="157"/>
        <v>0</v>
      </c>
      <c r="H194" s="157"/>
      <c r="I194" s="157"/>
      <c r="J194" s="157"/>
      <c r="K194" s="158">
        <v>1</v>
      </c>
      <c r="L194" s="397">
        <f t="shared" si="158"/>
        <v>0</v>
      </c>
      <c r="M194" s="158"/>
      <c r="N194" s="158"/>
      <c r="O194" s="158"/>
      <c r="P194" s="158">
        <v>1</v>
      </c>
      <c r="Q194" s="397">
        <f t="shared" si="159"/>
        <v>0</v>
      </c>
      <c r="R194" s="158"/>
      <c r="S194" s="158"/>
      <c r="T194" s="158"/>
      <c r="U194" s="158">
        <v>1</v>
      </c>
      <c r="V194" s="397">
        <f t="shared" si="160"/>
        <v>0</v>
      </c>
      <c r="W194" s="158"/>
      <c r="X194" s="158"/>
      <c r="Y194" s="158"/>
      <c r="Z194" s="114" t="s">
        <v>102</v>
      </c>
      <c r="AA194" s="592"/>
      <c r="AB194" s="592"/>
      <c r="AC194" s="592"/>
    </row>
    <row r="195" spans="1:29" ht="40.5" hidden="1">
      <c r="A195" s="153"/>
      <c r="B195" s="112" t="s">
        <v>316</v>
      </c>
      <c r="C195" s="95"/>
      <c r="D195" s="161"/>
      <c r="E195" s="23"/>
      <c r="F195" s="162"/>
      <c r="G195" s="396">
        <f t="shared" si="157"/>
        <v>0</v>
      </c>
      <c r="H195" s="162"/>
      <c r="I195" s="162"/>
      <c r="J195" s="162"/>
      <c r="K195" s="163"/>
      <c r="L195" s="397"/>
      <c r="M195" s="163"/>
      <c r="N195" s="163"/>
      <c r="O195" s="163"/>
      <c r="P195" s="163"/>
      <c r="Q195" s="397"/>
      <c r="R195" s="163"/>
      <c r="S195" s="163"/>
      <c r="T195" s="163"/>
      <c r="U195" s="163"/>
      <c r="V195" s="397"/>
      <c r="W195" s="163"/>
      <c r="X195" s="163"/>
      <c r="Y195" s="163"/>
      <c r="Z195" s="114"/>
      <c r="AA195" s="592"/>
      <c r="AB195" s="592"/>
      <c r="AC195" s="592"/>
    </row>
    <row r="196" spans="1:29" hidden="1">
      <c r="A196" s="115"/>
      <c r="B196" s="346" t="s">
        <v>285</v>
      </c>
      <c r="C196" s="347" t="s">
        <v>25</v>
      </c>
      <c r="D196" s="433">
        <v>400</v>
      </c>
      <c r="E196" s="23">
        <f t="shared" si="114"/>
        <v>0</v>
      </c>
      <c r="F196" s="434">
        <v>100</v>
      </c>
      <c r="G196" s="396">
        <f t="shared" si="157"/>
        <v>0</v>
      </c>
      <c r="H196" s="434"/>
      <c r="I196" s="434"/>
      <c r="J196" s="434"/>
      <c r="K196" s="435">
        <v>100</v>
      </c>
      <c r="L196" s="397">
        <f t="shared" si="158"/>
        <v>0</v>
      </c>
      <c r="M196" s="435"/>
      <c r="N196" s="435"/>
      <c r="O196" s="435"/>
      <c r="P196" s="435">
        <v>100</v>
      </c>
      <c r="Q196" s="397">
        <f t="shared" si="159"/>
        <v>0</v>
      </c>
      <c r="R196" s="435"/>
      <c r="S196" s="435"/>
      <c r="T196" s="435"/>
      <c r="U196" s="435">
        <v>100</v>
      </c>
      <c r="V196" s="397">
        <f t="shared" si="160"/>
        <v>0</v>
      </c>
      <c r="W196" s="435"/>
      <c r="X196" s="435"/>
      <c r="Y196" s="435"/>
      <c r="Z196" s="398" t="s">
        <v>143</v>
      </c>
      <c r="AA196" s="592"/>
      <c r="AB196" s="592"/>
      <c r="AC196" s="592"/>
    </row>
    <row r="197" spans="1:29" hidden="1">
      <c r="A197" s="118"/>
      <c r="B197" s="363"/>
      <c r="C197" s="347" t="s">
        <v>5</v>
      </c>
      <c r="D197" s="436">
        <v>2500</v>
      </c>
      <c r="E197" s="23">
        <f t="shared" si="114"/>
        <v>0</v>
      </c>
      <c r="F197" s="437">
        <v>500</v>
      </c>
      <c r="G197" s="396">
        <f t="shared" si="157"/>
        <v>0</v>
      </c>
      <c r="H197" s="437"/>
      <c r="I197" s="437"/>
      <c r="J197" s="437"/>
      <c r="K197" s="438">
        <v>500</v>
      </c>
      <c r="L197" s="397">
        <f t="shared" si="158"/>
        <v>0</v>
      </c>
      <c r="M197" s="438"/>
      <c r="N197" s="438"/>
      <c r="O197" s="438"/>
      <c r="P197" s="438">
        <v>500</v>
      </c>
      <c r="Q197" s="397">
        <f t="shared" si="159"/>
        <v>0</v>
      </c>
      <c r="R197" s="438"/>
      <c r="S197" s="438"/>
      <c r="T197" s="438"/>
      <c r="U197" s="438">
        <v>1000</v>
      </c>
      <c r="V197" s="397">
        <f t="shared" si="160"/>
        <v>0</v>
      </c>
      <c r="W197" s="438"/>
      <c r="X197" s="438"/>
      <c r="Y197" s="438"/>
      <c r="Z197" s="398" t="s">
        <v>143</v>
      </c>
      <c r="AA197" s="592"/>
      <c r="AB197" s="592"/>
      <c r="AC197" s="592"/>
    </row>
    <row r="198" spans="1:29" hidden="1">
      <c r="A198" s="191"/>
      <c r="B198" s="361" t="s">
        <v>286</v>
      </c>
      <c r="C198" s="364" t="s">
        <v>25</v>
      </c>
      <c r="D198" s="400">
        <v>918</v>
      </c>
      <c r="E198" s="23">
        <f t="shared" si="114"/>
        <v>0</v>
      </c>
      <c r="F198" s="400">
        <f t="shared" ref="F198:T198" si="161">SUM(F199+F200+F203)</f>
        <v>229</v>
      </c>
      <c r="G198" s="400">
        <f t="shared" si="161"/>
        <v>0</v>
      </c>
      <c r="H198" s="400">
        <f t="shared" si="161"/>
        <v>0</v>
      </c>
      <c r="I198" s="400">
        <f t="shared" si="161"/>
        <v>0</v>
      </c>
      <c r="J198" s="400">
        <f t="shared" si="161"/>
        <v>0</v>
      </c>
      <c r="K198" s="400">
        <f t="shared" si="161"/>
        <v>230</v>
      </c>
      <c r="L198" s="400">
        <f t="shared" si="161"/>
        <v>0</v>
      </c>
      <c r="M198" s="400">
        <f t="shared" si="161"/>
        <v>0</v>
      </c>
      <c r="N198" s="400">
        <f t="shared" si="161"/>
        <v>0</v>
      </c>
      <c r="O198" s="400">
        <f t="shared" si="161"/>
        <v>0</v>
      </c>
      <c r="P198" s="400">
        <f t="shared" si="161"/>
        <v>229</v>
      </c>
      <c r="Q198" s="400">
        <f t="shared" si="161"/>
        <v>0</v>
      </c>
      <c r="R198" s="400">
        <f t="shared" si="161"/>
        <v>0</v>
      </c>
      <c r="S198" s="400">
        <f t="shared" si="161"/>
        <v>0</v>
      </c>
      <c r="T198" s="400">
        <f t="shared" si="161"/>
        <v>0</v>
      </c>
      <c r="U198" s="402">
        <f t="shared" ref="U198:Y198" si="162">SUM(U199+U200+U203)</f>
        <v>230</v>
      </c>
      <c r="V198" s="402">
        <f t="shared" si="162"/>
        <v>0</v>
      </c>
      <c r="W198" s="402">
        <f t="shared" si="162"/>
        <v>0</v>
      </c>
      <c r="X198" s="402">
        <f t="shared" si="162"/>
        <v>0</v>
      </c>
      <c r="Y198" s="402">
        <f t="shared" si="162"/>
        <v>0</v>
      </c>
      <c r="Z198" s="366" t="s">
        <v>471</v>
      </c>
      <c r="AA198" s="592" t="s">
        <v>426</v>
      </c>
      <c r="AB198" s="592"/>
      <c r="AC198" s="592"/>
    </row>
    <row r="199" spans="1:29" ht="40.5" hidden="1">
      <c r="A199" s="191"/>
      <c r="B199" s="121" t="s">
        <v>287</v>
      </c>
      <c r="C199" s="122" t="s">
        <v>25</v>
      </c>
      <c r="D199" s="420">
        <v>4</v>
      </c>
      <c r="E199" s="23">
        <f t="shared" si="114"/>
        <v>0</v>
      </c>
      <c r="F199" s="421">
        <v>1</v>
      </c>
      <c r="G199" s="421">
        <f>SUM(H199:J199)</f>
        <v>0</v>
      </c>
      <c r="H199" s="421"/>
      <c r="I199" s="421"/>
      <c r="J199" s="421"/>
      <c r="K199" s="422">
        <v>1</v>
      </c>
      <c r="L199" s="422">
        <f>SUM(M199:O199)</f>
        <v>0</v>
      </c>
      <c r="M199" s="422"/>
      <c r="N199" s="422"/>
      <c r="O199" s="422"/>
      <c r="P199" s="422">
        <v>1</v>
      </c>
      <c r="Q199" s="422">
        <f>SUM(R199:T199)</f>
        <v>0</v>
      </c>
      <c r="R199" s="422"/>
      <c r="S199" s="422"/>
      <c r="T199" s="422"/>
      <c r="U199" s="422">
        <v>1</v>
      </c>
      <c r="V199" s="422">
        <f>SUM(W199:Y199)</f>
        <v>0</v>
      </c>
      <c r="W199" s="422"/>
      <c r="X199" s="422"/>
      <c r="Y199" s="422"/>
      <c r="Z199" s="352" t="s">
        <v>143</v>
      </c>
      <c r="AA199" s="592"/>
      <c r="AB199" s="592"/>
      <c r="AC199" s="592"/>
    </row>
    <row r="200" spans="1:29" ht="38.25" hidden="1" customHeight="1">
      <c r="A200" s="115"/>
      <c r="B200" s="121" t="s">
        <v>288</v>
      </c>
      <c r="C200" s="122" t="s">
        <v>25</v>
      </c>
      <c r="D200" s="419">
        <v>20</v>
      </c>
      <c r="E200" s="23">
        <f t="shared" si="114"/>
        <v>0</v>
      </c>
      <c r="F200" s="419">
        <f t="shared" ref="F200:T200" si="163">SUM(F201:F202)</f>
        <v>5</v>
      </c>
      <c r="G200" s="419">
        <f t="shared" si="163"/>
        <v>0</v>
      </c>
      <c r="H200" s="419">
        <f t="shared" si="163"/>
        <v>0</v>
      </c>
      <c r="I200" s="419">
        <f t="shared" si="163"/>
        <v>0</v>
      </c>
      <c r="J200" s="419">
        <f t="shared" si="163"/>
        <v>0</v>
      </c>
      <c r="K200" s="419">
        <f t="shared" si="163"/>
        <v>5</v>
      </c>
      <c r="L200" s="419">
        <f t="shared" si="163"/>
        <v>0</v>
      </c>
      <c r="M200" s="419">
        <f t="shared" si="163"/>
        <v>0</v>
      </c>
      <c r="N200" s="419">
        <f t="shared" si="163"/>
        <v>0</v>
      </c>
      <c r="O200" s="419">
        <f t="shared" si="163"/>
        <v>0</v>
      </c>
      <c r="P200" s="419">
        <f t="shared" si="163"/>
        <v>5</v>
      </c>
      <c r="Q200" s="419">
        <f t="shared" si="163"/>
        <v>0</v>
      </c>
      <c r="R200" s="419">
        <f t="shared" si="163"/>
        <v>0</v>
      </c>
      <c r="S200" s="419">
        <f t="shared" si="163"/>
        <v>0</v>
      </c>
      <c r="T200" s="419">
        <f t="shared" si="163"/>
        <v>0</v>
      </c>
      <c r="U200" s="423">
        <f t="shared" ref="U200:Y200" si="164">SUM(U201:U202)</f>
        <v>5</v>
      </c>
      <c r="V200" s="423">
        <f t="shared" si="164"/>
        <v>0</v>
      </c>
      <c r="W200" s="423">
        <f t="shared" si="164"/>
        <v>0</v>
      </c>
      <c r="X200" s="423">
        <f t="shared" si="164"/>
        <v>0</v>
      </c>
      <c r="Y200" s="423">
        <f t="shared" si="164"/>
        <v>0</v>
      </c>
      <c r="Z200" s="352" t="s">
        <v>470</v>
      </c>
      <c r="AA200" s="604" t="s">
        <v>427</v>
      </c>
      <c r="AB200" s="592"/>
      <c r="AC200" s="592"/>
    </row>
    <row r="201" spans="1:29" s="124" customFormat="1" hidden="1">
      <c r="A201" s="123"/>
      <c r="B201" s="119" t="s">
        <v>191</v>
      </c>
      <c r="C201" s="92" t="s">
        <v>25</v>
      </c>
      <c r="D201" s="418">
        <v>8</v>
      </c>
      <c r="E201" s="23">
        <f t="shared" si="114"/>
        <v>0</v>
      </c>
      <c r="F201" s="348">
        <v>2</v>
      </c>
      <c r="G201" s="348">
        <f>SUM(H201:J201)</f>
        <v>0</v>
      </c>
      <c r="H201" s="348"/>
      <c r="I201" s="348"/>
      <c r="J201" s="348"/>
      <c r="K201" s="349">
        <v>2</v>
      </c>
      <c r="L201" s="349">
        <f>SUM(M201:O201)</f>
        <v>0</v>
      </c>
      <c r="M201" s="349"/>
      <c r="N201" s="349"/>
      <c r="O201" s="349"/>
      <c r="P201" s="349">
        <v>2</v>
      </c>
      <c r="Q201" s="349">
        <f>SUM(R201:T201)</f>
        <v>0</v>
      </c>
      <c r="R201" s="349"/>
      <c r="S201" s="349"/>
      <c r="T201" s="349"/>
      <c r="U201" s="349">
        <v>2</v>
      </c>
      <c r="V201" s="349">
        <f>SUM(W201:Y201)</f>
        <v>0</v>
      </c>
      <c r="W201" s="349"/>
      <c r="X201" s="349"/>
      <c r="Y201" s="349"/>
      <c r="Z201" s="134" t="s">
        <v>292</v>
      </c>
      <c r="AA201" s="604"/>
      <c r="AB201" s="592"/>
      <c r="AC201" s="597"/>
    </row>
    <row r="202" spans="1:29" hidden="1">
      <c r="A202" s="118"/>
      <c r="B202" s="119" t="s">
        <v>192</v>
      </c>
      <c r="C202" s="215" t="s">
        <v>25</v>
      </c>
      <c r="D202" s="137">
        <v>12</v>
      </c>
      <c r="E202" s="23">
        <f t="shared" si="114"/>
        <v>0</v>
      </c>
      <c r="F202" s="138">
        <v>3</v>
      </c>
      <c r="G202" s="348">
        <f>SUM(H202:J202)</f>
        <v>0</v>
      </c>
      <c r="H202" s="138"/>
      <c r="I202" s="138"/>
      <c r="J202" s="138"/>
      <c r="K202" s="139">
        <v>3</v>
      </c>
      <c r="L202" s="349">
        <f>SUM(M202:O202)</f>
        <v>0</v>
      </c>
      <c r="M202" s="139"/>
      <c r="N202" s="139"/>
      <c r="O202" s="139"/>
      <c r="P202" s="139">
        <v>3</v>
      </c>
      <c r="Q202" s="349">
        <f>SUM(R202:T202)</f>
        <v>0</v>
      </c>
      <c r="R202" s="139"/>
      <c r="S202" s="139"/>
      <c r="T202" s="139"/>
      <c r="U202" s="139">
        <v>3</v>
      </c>
      <c r="V202" s="349">
        <f>SUM(W202:Y202)</f>
        <v>0</v>
      </c>
      <c r="W202" s="139"/>
      <c r="X202" s="139"/>
      <c r="Y202" s="139"/>
      <c r="Z202" s="114" t="s">
        <v>88</v>
      </c>
      <c r="AA202" s="604"/>
      <c r="AB202" s="592"/>
      <c r="AC202" s="592"/>
    </row>
    <row r="203" spans="1:29" ht="40.5" hidden="1">
      <c r="A203" s="155"/>
      <c r="B203" s="523" t="s">
        <v>331</v>
      </c>
      <c r="C203" s="524" t="s">
        <v>25</v>
      </c>
      <c r="D203" s="525">
        <v>894</v>
      </c>
      <c r="E203" s="23">
        <f t="shared" si="114"/>
        <v>0</v>
      </c>
      <c r="F203" s="525">
        <f t="shared" ref="F203:T203" si="165">SUM(F204+F209+F210)</f>
        <v>223</v>
      </c>
      <c r="G203" s="525">
        <f t="shared" si="165"/>
        <v>0</v>
      </c>
      <c r="H203" s="525">
        <f t="shared" si="165"/>
        <v>0</v>
      </c>
      <c r="I203" s="525">
        <f t="shared" si="165"/>
        <v>0</v>
      </c>
      <c r="J203" s="525">
        <f t="shared" si="165"/>
        <v>0</v>
      </c>
      <c r="K203" s="525">
        <f t="shared" si="165"/>
        <v>224</v>
      </c>
      <c r="L203" s="525">
        <f t="shared" si="165"/>
        <v>0</v>
      </c>
      <c r="M203" s="525">
        <f t="shared" si="165"/>
        <v>0</v>
      </c>
      <c r="N203" s="525">
        <f t="shared" si="165"/>
        <v>0</v>
      </c>
      <c r="O203" s="525">
        <f t="shared" si="165"/>
        <v>0</v>
      </c>
      <c r="P203" s="525">
        <f t="shared" si="165"/>
        <v>223</v>
      </c>
      <c r="Q203" s="525">
        <f t="shared" si="165"/>
        <v>0</v>
      </c>
      <c r="R203" s="525">
        <f t="shared" si="165"/>
        <v>0</v>
      </c>
      <c r="S203" s="525">
        <f t="shared" si="165"/>
        <v>0</v>
      </c>
      <c r="T203" s="525">
        <f t="shared" si="165"/>
        <v>0</v>
      </c>
      <c r="U203" s="526">
        <f t="shared" ref="U203:Y203" si="166">SUM(U204+U209+U210)</f>
        <v>224</v>
      </c>
      <c r="V203" s="526">
        <f t="shared" si="166"/>
        <v>0</v>
      </c>
      <c r="W203" s="526">
        <f t="shared" si="166"/>
        <v>0</v>
      </c>
      <c r="X203" s="526">
        <f t="shared" si="166"/>
        <v>0</v>
      </c>
      <c r="Y203" s="526">
        <f t="shared" si="166"/>
        <v>0</v>
      </c>
      <c r="Z203" s="527" t="s">
        <v>469</v>
      </c>
      <c r="AA203" s="608" t="s">
        <v>428</v>
      </c>
      <c r="AB203" s="600"/>
      <c r="AC203" s="592"/>
    </row>
    <row r="204" spans="1:29" ht="44.25" hidden="1" customHeight="1">
      <c r="A204" s="195"/>
      <c r="B204" s="196" t="s">
        <v>193</v>
      </c>
      <c r="C204" s="197" t="s">
        <v>190</v>
      </c>
      <c r="D204" s="167">
        <v>862</v>
      </c>
      <c r="E204" s="23">
        <f t="shared" ref="E204:E267" si="167">SUM(G204+L204+Q204+V204)</f>
        <v>0</v>
      </c>
      <c r="F204" s="167">
        <f t="shared" ref="F204:T204" si="168">SUM(F205:F208)</f>
        <v>215</v>
      </c>
      <c r="G204" s="167">
        <f t="shared" si="168"/>
        <v>0</v>
      </c>
      <c r="H204" s="167">
        <f t="shared" si="168"/>
        <v>0</v>
      </c>
      <c r="I204" s="167">
        <f t="shared" si="168"/>
        <v>0</v>
      </c>
      <c r="J204" s="167">
        <f t="shared" si="168"/>
        <v>0</v>
      </c>
      <c r="K204" s="167">
        <f t="shared" si="168"/>
        <v>216</v>
      </c>
      <c r="L204" s="167">
        <f t="shared" si="168"/>
        <v>0</v>
      </c>
      <c r="M204" s="167">
        <f t="shared" si="168"/>
        <v>0</v>
      </c>
      <c r="N204" s="167">
        <f t="shared" si="168"/>
        <v>0</v>
      </c>
      <c r="O204" s="167">
        <f t="shared" si="168"/>
        <v>0</v>
      </c>
      <c r="P204" s="167">
        <f t="shared" si="168"/>
        <v>215</v>
      </c>
      <c r="Q204" s="167">
        <f t="shared" si="168"/>
        <v>0</v>
      </c>
      <c r="R204" s="167">
        <f t="shared" si="168"/>
        <v>0</v>
      </c>
      <c r="S204" s="167">
        <f t="shared" si="168"/>
        <v>0</v>
      </c>
      <c r="T204" s="167">
        <f t="shared" si="168"/>
        <v>0</v>
      </c>
      <c r="U204" s="169">
        <f t="shared" ref="U204:Y204" si="169">SUM(U205:U208)</f>
        <v>216</v>
      </c>
      <c r="V204" s="169">
        <f t="shared" si="169"/>
        <v>0</v>
      </c>
      <c r="W204" s="169">
        <f t="shared" si="169"/>
        <v>0</v>
      </c>
      <c r="X204" s="169">
        <f t="shared" si="169"/>
        <v>0</v>
      </c>
      <c r="Y204" s="169">
        <f t="shared" si="169"/>
        <v>0</v>
      </c>
      <c r="Z204" s="170" t="s">
        <v>143</v>
      </c>
      <c r="AA204" s="604" t="s">
        <v>429</v>
      </c>
      <c r="AB204" s="592"/>
      <c r="AC204" s="592"/>
    </row>
    <row r="205" spans="1:29" ht="20.25" hidden="1" customHeight="1">
      <c r="A205" s="195"/>
      <c r="B205" s="196" t="s">
        <v>194</v>
      </c>
      <c r="C205" s="510" t="s">
        <v>25</v>
      </c>
      <c r="D205" s="167">
        <v>60</v>
      </c>
      <c r="E205" s="23">
        <f t="shared" si="167"/>
        <v>0</v>
      </c>
      <c r="F205" s="168">
        <v>15</v>
      </c>
      <c r="G205" s="168">
        <f>SUM(H205:J205)</f>
        <v>0</v>
      </c>
      <c r="H205" s="168"/>
      <c r="I205" s="168"/>
      <c r="J205" s="168"/>
      <c r="K205" s="169">
        <v>15</v>
      </c>
      <c r="L205" s="169">
        <f>SUM(M205:O205)</f>
        <v>0</v>
      </c>
      <c r="M205" s="169"/>
      <c r="N205" s="169"/>
      <c r="O205" s="169"/>
      <c r="P205" s="169">
        <v>15</v>
      </c>
      <c r="Q205" s="169">
        <f>SUM(R205:T205)</f>
        <v>0</v>
      </c>
      <c r="R205" s="169"/>
      <c r="S205" s="169"/>
      <c r="T205" s="169"/>
      <c r="U205" s="169">
        <v>15</v>
      </c>
      <c r="V205" s="169">
        <f>SUM(W205:Y205)</f>
        <v>0</v>
      </c>
      <c r="W205" s="169"/>
      <c r="X205" s="169"/>
      <c r="Y205" s="169"/>
      <c r="Z205" s="170" t="s">
        <v>143</v>
      </c>
      <c r="AA205" s="604"/>
      <c r="AB205" s="592"/>
      <c r="AC205" s="592"/>
    </row>
    <row r="206" spans="1:29" ht="48" hidden="1" customHeight="1">
      <c r="A206" s="195"/>
      <c r="B206" s="319" t="s">
        <v>195</v>
      </c>
      <c r="C206" s="518" t="s">
        <v>25</v>
      </c>
      <c r="D206" s="356">
        <v>100</v>
      </c>
      <c r="E206" s="23">
        <f t="shared" si="167"/>
        <v>0</v>
      </c>
      <c r="F206" s="357">
        <v>25</v>
      </c>
      <c r="G206" s="168">
        <f t="shared" ref="G206:G210" si="170">SUM(H206:J206)</f>
        <v>0</v>
      </c>
      <c r="H206" s="357"/>
      <c r="I206" s="357"/>
      <c r="J206" s="357"/>
      <c r="K206" s="358">
        <v>25</v>
      </c>
      <c r="L206" s="169">
        <f t="shared" ref="L206:L210" si="171">SUM(M206:O206)</f>
        <v>0</v>
      </c>
      <c r="M206" s="358"/>
      <c r="N206" s="358"/>
      <c r="O206" s="358"/>
      <c r="P206" s="358">
        <v>25</v>
      </c>
      <c r="Q206" s="169">
        <f t="shared" ref="Q206:Q209" si="172">SUM(R206:T206)</f>
        <v>0</v>
      </c>
      <c r="R206" s="358"/>
      <c r="S206" s="358"/>
      <c r="T206" s="358"/>
      <c r="U206" s="358">
        <v>25</v>
      </c>
      <c r="V206" s="169">
        <f t="shared" ref="V206:V210" si="173">SUM(W206:Y206)</f>
        <v>0</v>
      </c>
      <c r="W206" s="358"/>
      <c r="X206" s="358"/>
      <c r="Y206" s="358"/>
      <c r="Z206" s="359" t="s">
        <v>143</v>
      </c>
      <c r="AA206" s="604"/>
      <c r="AB206" s="592"/>
      <c r="AC206" s="592"/>
    </row>
    <row r="207" spans="1:29" hidden="1">
      <c r="A207" s="195"/>
      <c r="B207" s="196" t="s">
        <v>196</v>
      </c>
      <c r="C207" s="511" t="s">
        <v>25</v>
      </c>
      <c r="D207" s="512">
        <v>700</v>
      </c>
      <c r="E207" s="23">
        <f t="shared" si="167"/>
        <v>0</v>
      </c>
      <c r="F207" s="513">
        <v>175</v>
      </c>
      <c r="G207" s="168">
        <f t="shared" si="170"/>
        <v>0</v>
      </c>
      <c r="H207" s="513"/>
      <c r="I207" s="513"/>
      <c r="J207" s="513"/>
      <c r="K207" s="514">
        <v>175</v>
      </c>
      <c r="L207" s="169">
        <f t="shared" si="171"/>
        <v>0</v>
      </c>
      <c r="M207" s="514"/>
      <c r="N207" s="514"/>
      <c r="O207" s="514"/>
      <c r="P207" s="514">
        <v>175</v>
      </c>
      <c r="Q207" s="169">
        <f t="shared" si="172"/>
        <v>0</v>
      </c>
      <c r="R207" s="514"/>
      <c r="S207" s="514"/>
      <c r="T207" s="514"/>
      <c r="U207" s="514">
        <v>175</v>
      </c>
      <c r="V207" s="169">
        <f t="shared" si="173"/>
        <v>0</v>
      </c>
      <c r="W207" s="514"/>
      <c r="X207" s="514"/>
      <c r="Y207" s="514"/>
      <c r="Z207" s="170" t="s">
        <v>143</v>
      </c>
      <c r="AA207" s="604"/>
      <c r="AB207" s="592"/>
      <c r="AC207" s="592"/>
    </row>
    <row r="208" spans="1:29" hidden="1">
      <c r="A208" s="195"/>
      <c r="B208" s="196" t="s">
        <v>197</v>
      </c>
      <c r="C208" s="510" t="s">
        <v>103</v>
      </c>
      <c r="D208" s="167">
        <v>2</v>
      </c>
      <c r="E208" s="23">
        <f t="shared" si="167"/>
        <v>0</v>
      </c>
      <c r="F208" s="168">
        <v>0</v>
      </c>
      <c r="G208" s="168">
        <f t="shared" si="170"/>
        <v>0</v>
      </c>
      <c r="H208" s="168"/>
      <c r="I208" s="168"/>
      <c r="J208" s="168"/>
      <c r="K208" s="169">
        <v>1</v>
      </c>
      <c r="L208" s="169">
        <f t="shared" si="171"/>
        <v>0</v>
      </c>
      <c r="M208" s="169"/>
      <c r="N208" s="169"/>
      <c r="O208" s="169"/>
      <c r="P208" s="169">
        <v>0</v>
      </c>
      <c r="Q208" s="169">
        <f t="shared" si="172"/>
        <v>0</v>
      </c>
      <c r="R208" s="169"/>
      <c r="S208" s="169"/>
      <c r="T208" s="169"/>
      <c r="U208" s="169">
        <v>1</v>
      </c>
      <c r="V208" s="169">
        <f t="shared" si="173"/>
        <v>0</v>
      </c>
      <c r="W208" s="169"/>
      <c r="X208" s="169"/>
      <c r="Y208" s="169"/>
      <c r="Z208" s="170" t="s">
        <v>143</v>
      </c>
      <c r="AA208" s="604"/>
      <c r="AB208" s="592"/>
      <c r="AC208" s="592"/>
    </row>
    <row r="209" spans="1:29" s="124" customFormat="1" hidden="1">
      <c r="A209" s="195"/>
      <c r="B209" s="196" t="s">
        <v>198</v>
      </c>
      <c r="C209" s="197" t="s">
        <v>25</v>
      </c>
      <c r="D209" s="515">
        <v>20</v>
      </c>
      <c r="E209" s="23">
        <f t="shared" si="167"/>
        <v>0</v>
      </c>
      <c r="F209" s="516">
        <v>5</v>
      </c>
      <c r="G209" s="168">
        <f t="shared" si="170"/>
        <v>0</v>
      </c>
      <c r="H209" s="516"/>
      <c r="I209" s="516"/>
      <c r="J209" s="516"/>
      <c r="K209" s="517">
        <v>5</v>
      </c>
      <c r="L209" s="169">
        <f>SUM(M209:O209)</f>
        <v>0</v>
      </c>
      <c r="M209" s="517"/>
      <c r="N209" s="517"/>
      <c r="O209" s="517"/>
      <c r="P209" s="517">
        <v>5</v>
      </c>
      <c r="Q209" s="169">
        <f t="shared" si="172"/>
        <v>0</v>
      </c>
      <c r="R209" s="517"/>
      <c r="S209" s="517"/>
      <c r="T209" s="517"/>
      <c r="U209" s="517">
        <v>5</v>
      </c>
      <c r="V209" s="169">
        <f t="shared" si="173"/>
        <v>0</v>
      </c>
      <c r="W209" s="517"/>
      <c r="X209" s="517"/>
      <c r="Y209" s="517"/>
      <c r="Z209" s="470" t="s">
        <v>292</v>
      </c>
      <c r="AA209" s="607"/>
      <c r="AB209" s="597"/>
      <c r="AC209" s="597"/>
    </row>
    <row r="210" spans="1:29" ht="26.25" hidden="1" customHeight="1">
      <c r="A210" s="195"/>
      <c r="B210" s="196" t="s">
        <v>199</v>
      </c>
      <c r="C210" s="197" t="s">
        <v>25</v>
      </c>
      <c r="D210" s="167">
        <v>12</v>
      </c>
      <c r="E210" s="23">
        <f t="shared" si="167"/>
        <v>0</v>
      </c>
      <c r="F210" s="168">
        <v>3</v>
      </c>
      <c r="G210" s="168">
        <f t="shared" si="170"/>
        <v>0</v>
      </c>
      <c r="H210" s="168"/>
      <c r="I210" s="168"/>
      <c r="J210" s="168"/>
      <c r="K210" s="169">
        <v>3</v>
      </c>
      <c r="L210" s="169">
        <f t="shared" si="171"/>
        <v>0</v>
      </c>
      <c r="M210" s="169"/>
      <c r="N210" s="169"/>
      <c r="O210" s="169"/>
      <c r="P210" s="169">
        <v>3</v>
      </c>
      <c r="Q210" s="169">
        <f>SUM(R210:T210)</f>
        <v>0</v>
      </c>
      <c r="R210" s="169"/>
      <c r="S210" s="169"/>
      <c r="T210" s="169"/>
      <c r="U210" s="169">
        <v>3</v>
      </c>
      <c r="V210" s="169">
        <f t="shared" si="173"/>
        <v>0</v>
      </c>
      <c r="W210" s="169"/>
      <c r="X210" s="169"/>
      <c r="Y210" s="169"/>
      <c r="Z210" s="170" t="s">
        <v>88</v>
      </c>
      <c r="AA210" s="604"/>
      <c r="AB210" s="592"/>
      <c r="AC210" s="592"/>
    </row>
    <row r="211" spans="1:29" ht="45" hidden="1" customHeight="1">
      <c r="A211" s="153"/>
      <c r="B211" s="112" t="s">
        <v>200</v>
      </c>
      <c r="C211" s="95" t="s">
        <v>190</v>
      </c>
      <c r="D211" s="137">
        <v>6</v>
      </c>
      <c r="E211" s="23">
        <f t="shared" si="167"/>
        <v>0</v>
      </c>
      <c r="F211" s="137">
        <f t="shared" ref="F211:T211" si="174">SUM(F212:F213)</f>
        <v>0</v>
      </c>
      <c r="G211" s="137">
        <f t="shared" si="174"/>
        <v>0</v>
      </c>
      <c r="H211" s="137">
        <f t="shared" si="174"/>
        <v>0</v>
      </c>
      <c r="I211" s="137">
        <f t="shared" si="174"/>
        <v>0</v>
      </c>
      <c r="J211" s="137">
        <f t="shared" si="174"/>
        <v>0</v>
      </c>
      <c r="K211" s="137">
        <f t="shared" si="174"/>
        <v>0</v>
      </c>
      <c r="L211" s="137">
        <f t="shared" si="174"/>
        <v>0</v>
      </c>
      <c r="M211" s="137">
        <f t="shared" si="174"/>
        <v>0</v>
      </c>
      <c r="N211" s="137">
        <f t="shared" si="174"/>
        <v>0</v>
      </c>
      <c r="O211" s="137">
        <f t="shared" si="174"/>
        <v>0</v>
      </c>
      <c r="P211" s="137">
        <f t="shared" si="174"/>
        <v>5</v>
      </c>
      <c r="Q211" s="137">
        <f t="shared" si="174"/>
        <v>0</v>
      </c>
      <c r="R211" s="137">
        <f t="shared" si="174"/>
        <v>0</v>
      </c>
      <c r="S211" s="137">
        <f t="shared" si="174"/>
        <v>0</v>
      </c>
      <c r="T211" s="137">
        <f t="shared" si="174"/>
        <v>0</v>
      </c>
      <c r="U211" s="149">
        <f t="shared" ref="U211:Y211" si="175">SUM(U212:U213)</f>
        <v>1</v>
      </c>
      <c r="V211" s="149">
        <f t="shared" si="175"/>
        <v>0</v>
      </c>
      <c r="W211" s="149">
        <f t="shared" si="175"/>
        <v>0</v>
      </c>
      <c r="X211" s="149">
        <f t="shared" si="175"/>
        <v>0</v>
      </c>
      <c r="Y211" s="149">
        <f t="shared" si="175"/>
        <v>0</v>
      </c>
      <c r="Z211" s="114" t="s">
        <v>143</v>
      </c>
      <c r="AA211" s="592" t="s">
        <v>430</v>
      </c>
      <c r="AB211" s="592"/>
      <c r="AC211" s="592"/>
    </row>
    <row r="212" spans="1:29" ht="44.25" hidden="1" customHeight="1">
      <c r="A212" s="118"/>
      <c r="B212" s="119" t="s">
        <v>201</v>
      </c>
      <c r="C212" s="92" t="s">
        <v>25</v>
      </c>
      <c r="D212" s="137">
        <v>1</v>
      </c>
      <c r="E212" s="23">
        <f t="shared" si="167"/>
        <v>0</v>
      </c>
      <c r="F212" s="138">
        <v>0</v>
      </c>
      <c r="G212" s="138">
        <f>SUM(H212:J212)</f>
        <v>0</v>
      </c>
      <c r="H212" s="138"/>
      <c r="I212" s="138"/>
      <c r="J212" s="138"/>
      <c r="K212" s="139">
        <v>0</v>
      </c>
      <c r="L212" s="139">
        <f>SUM(M212:O212)</f>
        <v>0</v>
      </c>
      <c r="M212" s="139"/>
      <c r="N212" s="139"/>
      <c r="O212" s="139"/>
      <c r="P212" s="139">
        <v>0</v>
      </c>
      <c r="Q212" s="139">
        <f>SUM(R212:T212)</f>
        <v>0</v>
      </c>
      <c r="R212" s="139"/>
      <c r="S212" s="139"/>
      <c r="T212" s="139"/>
      <c r="U212" s="139">
        <v>1</v>
      </c>
      <c r="V212" s="139">
        <f>SUM(W212:Y212)</f>
        <v>0</v>
      </c>
      <c r="W212" s="139"/>
      <c r="X212" s="139"/>
      <c r="Y212" s="139"/>
      <c r="Z212" s="114" t="s">
        <v>143</v>
      </c>
      <c r="AA212" s="592"/>
      <c r="AB212" s="592"/>
      <c r="AC212" s="592"/>
    </row>
    <row r="213" spans="1:29" ht="40.5" hidden="1">
      <c r="A213" s="424"/>
      <c r="B213" s="319" t="s">
        <v>289</v>
      </c>
      <c r="C213" s="320" t="s">
        <v>103</v>
      </c>
      <c r="D213" s="434">
        <v>5</v>
      </c>
      <c r="E213" s="23">
        <f t="shared" si="167"/>
        <v>0</v>
      </c>
      <c r="F213" s="434">
        <v>0</v>
      </c>
      <c r="G213" s="138">
        <f>SUM(H213:J213)</f>
        <v>0</v>
      </c>
      <c r="H213" s="434"/>
      <c r="I213" s="434"/>
      <c r="J213" s="434"/>
      <c r="K213" s="435">
        <v>0</v>
      </c>
      <c r="L213" s="139">
        <f>SUM(M213:O213)</f>
        <v>0</v>
      </c>
      <c r="M213" s="435"/>
      <c r="N213" s="435"/>
      <c r="O213" s="435"/>
      <c r="P213" s="435">
        <v>5</v>
      </c>
      <c r="Q213" s="139">
        <f>SUM(R213:T213)</f>
        <v>0</v>
      </c>
      <c r="R213" s="435"/>
      <c r="S213" s="435"/>
      <c r="T213" s="435"/>
      <c r="U213" s="435">
        <v>0</v>
      </c>
      <c r="V213" s="139">
        <f>SUM(W213:Y213)</f>
        <v>0</v>
      </c>
      <c r="W213" s="435"/>
      <c r="X213" s="435"/>
      <c r="Y213" s="435"/>
      <c r="Z213" s="398" t="s">
        <v>143</v>
      </c>
      <c r="AA213" s="592"/>
      <c r="AB213" s="592"/>
      <c r="AC213" s="592"/>
    </row>
    <row r="214" spans="1:29" ht="46.5" hidden="1" customHeight="1">
      <c r="A214" s="216"/>
      <c r="B214" s="217" t="s">
        <v>332</v>
      </c>
      <c r="C214" s="218" t="s">
        <v>5</v>
      </c>
      <c r="D214" s="219">
        <v>120</v>
      </c>
      <c r="E214" s="23">
        <f t="shared" si="167"/>
        <v>0</v>
      </c>
      <c r="F214" s="219">
        <f t="shared" ref="F214:Y214" si="176">SUM(F215)</f>
        <v>30</v>
      </c>
      <c r="G214" s="219">
        <f t="shared" si="176"/>
        <v>0</v>
      </c>
      <c r="H214" s="219">
        <f t="shared" si="176"/>
        <v>0</v>
      </c>
      <c r="I214" s="219">
        <f t="shared" si="176"/>
        <v>0</v>
      </c>
      <c r="J214" s="219">
        <f t="shared" si="176"/>
        <v>0</v>
      </c>
      <c r="K214" s="219">
        <f t="shared" si="176"/>
        <v>30</v>
      </c>
      <c r="L214" s="219">
        <f t="shared" si="176"/>
        <v>0</v>
      </c>
      <c r="M214" s="219">
        <f t="shared" si="176"/>
        <v>0</v>
      </c>
      <c r="N214" s="219">
        <f t="shared" si="176"/>
        <v>0</v>
      </c>
      <c r="O214" s="219">
        <f t="shared" si="176"/>
        <v>0</v>
      </c>
      <c r="P214" s="219">
        <f t="shared" si="176"/>
        <v>30</v>
      </c>
      <c r="Q214" s="219">
        <f t="shared" si="176"/>
        <v>0</v>
      </c>
      <c r="R214" s="219">
        <f t="shared" si="176"/>
        <v>0</v>
      </c>
      <c r="S214" s="219">
        <f t="shared" si="176"/>
        <v>0</v>
      </c>
      <c r="T214" s="219">
        <f t="shared" si="176"/>
        <v>0</v>
      </c>
      <c r="U214" s="219">
        <f t="shared" si="176"/>
        <v>30</v>
      </c>
      <c r="V214" s="219">
        <f t="shared" si="176"/>
        <v>0</v>
      </c>
      <c r="W214" s="219">
        <f t="shared" si="176"/>
        <v>0</v>
      </c>
      <c r="X214" s="219">
        <f t="shared" si="176"/>
        <v>0</v>
      </c>
      <c r="Y214" s="219">
        <f t="shared" si="176"/>
        <v>0</v>
      </c>
      <c r="Z214" s="621" t="s">
        <v>143</v>
      </c>
      <c r="AA214" s="592" t="s">
        <v>431</v>
      </c>
      <c r="AB214" s="592"/>
      <c r="AC214" s="592"/>
    </row>
    <row r="215" spans="1:29" ht="60.75" hidden="1">
      <c r="A215" s="153"/>
      <c r="B215" s="319" t="s">
        <v>290</v>
      </c>
      <c r="C215" s="347" t="s">
        <v>5</v>
      </c>
      <c r="D215" s="433">
        <v>120</v>
      </c>
      <c r="E215" s="23">
        <f t="shared" si="167"/>
        <v>0</v>
      </c>
      <c r="F215" s="434">
        <v>30</v>
      </c>
      <c r="G215" s="434">
        <f>SUM(H215:J215)</f>
        <v>0</v>
      </c>
      <c r="H215" s="434"/>
      <c r="I215" s="434"/>
      <c r="J215" s="434"/>
      <c r="K215" s="435">
        <v>30</v>
      </c>
      <c r="L215" s="435">
        <f>SUM(M215:O215)</f>
        <v>0</v>
      </c>
      <c r="M215" s="435"/>
      <c r="N215" s="435"/>
      <c r="O215" s="435"/>
      <c r="P215" s="435">
        <v>30</v>
      </c>
      <c r="Q215" s="435">
        <f>SUM(R215:T215)</f>
        <v>0</v>
      </c>
      <c r="R215" s="435"/>
      <c r="S215" s="435"/>
      <c r="T215" s="435"/>
      <c r="U215" s="435">
        <v>30</v>
      </c>
      <c r="V215" s="435">
        <f>SUM(W215:Y215)</f>
        <v>0</v>
      </c>
      <c r="W215" s="435"/>
      <c r="X215" s="435"/>
      <c r="Y215" s="435"/>
      <c r="Z215" s="398" t="s">
        <v>143</v>
      </c>
      <c r="AA215" s="592"/>
      <c r="AB215" s="592"/>
      <c r="AC215" s="592"/>
    </row>
    <row r="216" spans="1:29">
      <c r="A216" s="221"/>
      <c r="B216" s="222" t="s">
        <v>202</v>
      </c>
      <c r="C216" s="223"/>
      <c r="D216" s="224"/>
      <c r="E216" s="644"/>
      <c r="F216" s="225"/>
      <c r="G216" s="225"/>
      <c r="H216" s="225"/>
      <c r="I216" s="225"/>
      <c r="J216" s="225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0"/>
      <c r="AA216" s="592"/>
      <c r="AB216" s="592"/>
      <c r="AC216" s="592"/>
    </row>
    <row r="217" spans="1:29" ht="56.25" customHeight="1">
      <c r="A217" s="153"/>
      <c r="B217" s="541" t="s">
        <v>333</v>
      </c>
      <c r="C217" s="542" t="s">
        <v>25</v>
      </c>
      <c r="D217" s="573">
        <v>33</v>
      </c>
      <c r="E217" s="23">
        <f t="shared" si="167"/>
        <v>0</v>
      </c>
      <c r="F217" s="573">
        <f t="shared" ref="F217" si="177">SUM(F218+F222+F230)</f>
        <v>6</v>
      </c>
      <c r="G217" s="573">
        <f>SUM(G218+G222+G230)</f>
        <v>0</v>
      </c>
      <c r="H217" s="573">
        <f>SUM(H218+H222+H230)</f>
        <v>0</v>
      </c>
      <c r="I217" s="573">
        <f>SUM(I218+I222+I230)</f>
        <v>0</v>
      </c>
      <c r="J217" s="573">
        <f>SUM(J218+J222+J230)</f>
        <v>0</v>
      </c>
      <c r="K217" s="573">
        <f>SUM(K218+K222+K230)</f>
        <v>12</v>
      </c>
      <c r="L217" s="573">
        <f t="shared" ref="L217:O217" si="178">SUM(L218+L222+L230)</f>
        <v>0</v>
      </c>
      <c r="M217" s="573">
        <f t="shared" si="178"/>
        <v>0</v>
      </c>
      <c r="N217" s="573">
        <f t="shared" si="178"/>
        <v>0</v>
      </c>
      <c r="O217" s="573">
        <f t="shared" si="178"/>
        <v>0</v>
      </c>
      <c r="P217" s="573">
        <f>SUM(P218+P222+P230)</f>
        <v>9</v>
      </c>
      <c r="Q217" s="573">
        <f t="shared" ref="Q217:T217" si="179">SUM(Q218+Q222+Q230)</f>
        <v>0</v>
      </c>
      <c r="R217" s="573">
        <f t="shared" si="179"/>
        <v>0</v>
      </c>
      <c r="S217" s="573">
        <f t="shared" si="179"/>
        <v>0</v>
      </c>
      <c r="T217" s="573">
        <f t="shared" si="179"/>
        <v>0</v>
      </c>
      <c r="U217" s="572">
        <f>SUM(U218+U222+U230)</f>
        <v>6</v>
      </c>
      <c r="V217" s="572">
        <f t="shared" ref="V217:Y217" si="180">SUM(V218+V222+V230)</f>
        <v>0</v>
      </c>
      <c r="W217" s="572">
        <f t="shared" si="180"/>
        <v>0</v>
      </c>
      <c r="X217" s="572">
        <f t="shared" si="180"/>
        <v>0</v>
      </c>
      <c r="Y217" s="572">
        <f t="shared" si="180"/>
        <v>0</v>
      </c>
      <c r="Z217" s="545" t="s">
        <v>477</v>
      </c>
      <c r="AA217" s="604" t="s">
        <v>432</v>
      </c>
      <c r="AB217" s="592"/>
      <c r="AC217" s="592"/>
    </row>
    <row r="218" spans="1:29">
      <c r="A218" s="115"/>
      <c r="B218" s="116" t="s">
        <v>203</v>
      </c>
      <c r="C218" s="117" t="s">
        <v>25</v>
      </c>
      <c r="D218" s="137">
        <v>3</v>
      </c>
      <c r="E218" s="23">
        <f t="shared" si="167"/>
        <v>0</v>
      </c>
      <c r="F218" s="137">
        <f t="shared" ref="F218:T218" si="181">SUM(F219:F221)</f>
        <v>0</v>
      </c>
      <c r="G218" s="137">
        <f t="shared" si="181"/>
        <v>0</v>
      </c>
      <c r="H218" s="137">
        <f t="shared" si="181"/>
        <v>0</v>
      </c>
      <c r="I218" s="137">
        <f t="shared" si="181"/>
        <v>0</v>
      </c>
      <c r="J218" s="137">
        <f t="shared" si="181"/>
        <v>0</v>
      </c>
      <c r="K218" s="137">
        <f t="shared" si="181"/>
        <v>3</v>
      </c>
      <c r="L218" s="137">
        <f t="shared" si="181"/>
        <v>0</v>
      </c>
      <c r="M218" s="137">
        <f t="shared" si="181"/>
        <v>0</v>
      </c>
      <c r="N218" s="137">
        <f t="shared" si="181"/>
        <v>0</v>
      </c>
      <c r="O218" s="137">
        <f t="shared" si="181"/>
        <v>0</v>
      </c>
      <c r="P218" s="137">
        <f t="shared" si="181"/>
        <v>0</v>
      </c>
      <c r="Q218" s="137">
        <f t="shared" si="181"/>
        <v>0</v>
      </c>
      <c r="R218" s="137">
        <f t="shared" si="181"/>
        <v>0</v>
      </c>
      <c r="S218" s="137">
        <f t="shared" si="181"/>
        <v>0</v>
      </c>
      <c r="T218" s="137">
        <f t="shared" si="181"/>
        <v>0</v>
      </c>
      <c r="U218" s="139">
        <f t="shared" ref="U218:Y218" si="182">SUM(U219:U221)</f>
        <v>0</v>
      </c>
      <c r="V218" s="139">
        <f t="shared" si="182"/>
        <v>0</v>
      </c>
      <c r="W218" s="139">
        <f t="shared" si="182"/>
        <v>0</v>
      </c>
      <c r="X218" s="139">
        <f t="shared" si="182"/>
        <v>0</v>
      </c>
      <c r="Y218" s="139">
        <f t="shared" si="182"/>
        <v>0</v>
      </c>
      <c r="Z218" s="366" t="s">
        <v>477</v>
      </c>
      <c r="AA218" s="604" t="s">
        <v>433</v>
      </c>
      <c r="AB218" s="592"/>
      <c r="AC218" s="592"/>
    </row>
    <row r="219" spans="1:29" ht="40.5" hidden="1">
      <c r="A219" s="118"/>
      <c r="B219" s="119" t="s">
        <v>204</v>
      </c>
      <c r="C219" s="92" t="s">
        <v>25</v>
      </c>
      <c r="D219" s="137">
        <v>1</v>
      </c>
      <c r="E219" s="23">
        <f t="shared" si="167"/>
        <v>0</v>
      </c>
      <c r="F219" s="138">
        <v>0</v>
      </c>
      <c r="G219" s="138">
        <f>SUM(H219:J219)</f>
        <v>0</v>
      </c>
      <c r="H219" s="138"/>
      <c r="I219" s="138"/>
      <c r="J219" s="138"/>
      <c r="K219" s="139">
        <v>1</v>
      </c>
      <c r="L219" s="139">
        <f>SUM(M219:O219)</f>
        <v>0</v>
      </c>
      <c r="M219" s="139"/>
      <c r="N219" s="139"/>
      <c r="O219" s="139"/>
      <c r="P219" s="139">
        <v>0</v>
      </c>
      <c r="Q219" s="139">
        <f>SUM(R219:T219)</f>
        <v>0</v>
      </c>
      <c r="R219" s="139"/>
      <c r="S219" s="139"/>
      <c r="T219" s="139"/>
      <c r="U219" s="139">
        <v>0</v>
      </c>
      <c r="V219" s="139">
        <f>SUM(W219:Y219)</f>
        <v>0</v>
      </c>
      <c r="W219" s="139"/>
      <c r="X219" s="139"/>
      <c r="Y219" s="139"/>
      <c r="Z219" s="114" t="s">
        <v>17</v>
      </c>
      <c r="AA219" s="604"/>
      <c r="AB219" s="592"/>
      <c r="AC219" s="592"/>
    </row>
    <row r="220" spans="1:29" ht="44.25" customHeight="1">
      <c r="A220" s="195"/>
      <c r="B220" s="196" t="s">
        <v>205</v>
      </c>
      <c r="C220" s="197" t="s">
        <v>25</v>
      </c>
      <c r="D220" s="156">
        <v>1</v>
      </c>
      <c r="E220" s="23">
        <f t="shared" si="167"/>
        <v>0</v>
      </c>
      <c r="F220" s="157">
        <v>0</v>
      </c>
      <c r="G220" s="138">
        <f t="shared" ref="G220:G221" si="183">SUM(H220:J220)</f>
        <v>0</v>
      </c>
      <c r="H220" s="157"/>
      <c r="I220" s="157"/>
      <c r="J220" s="157"/>
      <c r="K220" s="158">
        <v>1</v>
      </c>
      <c r="L220" s="139">
        <f t="shared" ref="L220:L221" si="184">SUM(M220:O220)</f>
        <v>0</v>
      </c>
      <c r="M220" s="158"/>
      <c r="N220" s="158"/>
      <c r="O220" s="158"/>
      <c r="P220" s="158">
        <v>0</v>
      </c>
      <c r="Q220" s="139">
        <f t="shared" ref="Q220:Q221" si="185">SUM(R220:T220)</f>
        <v>0</v>
      </c>
      <c r="R220" s="158"/>
      <c r="S220" s="158"/>
      <c r="T220" s="158"/>
      <c r="U220" s="158">
        <v>0</v>
      </c>
      <c r="V220" s="139">
        <f t="shared" ref="V220:V221" si="186">SUM(W220:Y220)</f>
        <v>0</v>
      </c>
      <c r="W220" s="158"/>
      <c r="X220" s="653">
        <v>0</v>
      </c>
      <c r="Y220" s="158"/>
      <c r="Z220" s="114" t="s">
        <v>477</v>
      </c>
      <c r="AA220" s="604"/>
      <c r="AB220" s="592"/>
      <c r="AC220" s="592"/>
    </row>
    <row r="221" spans="1:29" ht="40.5" hidden="1">
      <c r="A221" s="227"/>
      <c r="B221" s="228" t="s">
        <v>206</v>
      </c>
      <c r="C221" s="229" t="s">
        <v>25</v>
      </c>
      <c r="D221" s="137">
        <v>1</v>
      </c>
      <c r="E221" s="23">
        <f t="shared" si="167"/>
        <v>0</v>
      </c>
      <c r="F221" s="138">
        <v>0</v>
      </c>
      <c r="G221" s="138">
        <f t="shared" si="183"/>
        <v>0</v>
      </c>
      <c r="H221" s="138"/>
      <c r="I221" s="138"/>
      <c r="J221" s="138"/>
      <c r="K221" s="139">
        <v>1</v>
      </c>
      <c r="L221" s="139">
        <f t="shared" si="184"/>
        <v>0</v>
      </c>
      <c r="M221" s="139"/>
      <c r="N221" s="139"/>
      <c r="O221" s="139"/>
      <c r="P221" s="139">
        <v>0</v>
      </c>
      <c r="Q221" s="139">
        <f t="shared" si="185"/>
        <v>0</v>
      </c>
      <c r="R221" s="139"/>
      <c r="S221" s="139"/>
      <c r="T221" s="139"/>
      <c r="U221" s="139">
        <v>0</v>
      </c>
      <c r="V221" s="139">
        <f t="shared" si="186"/>
        <v>0</v>
      </c>
      <c r="W221" s="139"/>
      <c r="X221" s="139"/>
      <c r="Y221" s="139"/>
      <c r="Z221" s="114" t="s">
        <v>149</v>
      </c>
      <c r="AA221" s="604"/>
      <c r="AB221" s="592"/>
      <c r="AC221" s="592"/>
    </row>
    <row r="222" spans="1:29" ht="40.5">
      <c r="A222" s="191"/>
      <c r="B222" s="192" t="s">
        <v>207</v>
      </c>
      <c r="C222" s="193" t="s">
        <v>25</v>
      </c>
      <c r="D222" s="137">
        <v>15</v>
      </c>
      <c r="E222" s="23">
        <f>SUM(G222+L222+Q222+V222)</f>
        <v>0</v>
      </c>
      <c r="F222" s="137">
        <f t="shared" ref="F222:J222" si="187">SUM(F223:F229)</f>
        <v>3</v>
      </c>
      <c r="G222" s="137">
        <f t="shared" si="187"/>
        <v>0</v>
      </c>
      <c r="H222" s="137">
        <f t="shared" si="187"/>
        <v>0</v>
      </c>
      <c r="I222" s="137">
        <f t="shared" si="187"/>
        <v>0</v>
      </c>
      <c r="J222" s="137">
        <f t="shared" si="187"/>
        <v>0</v>
      </c>
      <c r="K222" s="137">
        <f>SUM(K223:K229)</f>
        <v>4</v>
      </c>
      <c r="L222" s="137">
        <f t="shared" ref="L222:O222" si="188">SUM(L223:L229)</f>
        <v>0</v>
      </c>
      <c r="M222" s="137">
        <f t="shared" si="188"/>
        <v>0</v>
      </c>
      <c r="N222" s="137">
        <f t="shared" si="188"/>
        <v>0</v>
      </c>
      <c r="O222" s="137">
        <f t="shared" si="188"/>
        <v>0</v>
      </c>
      <c r="P222" s="137">
        <f>SUM(P223:P229)</f>
        <v>5</v>
      </c>
      <c r="Q222" s="137">
        <f t="shared" ref="Q222:T222" si="189">SUM(Q223:Q229)</f>
        <v>0</v>
      </c>
      <c r="R222" s="137">
        <f t="shared" si="189"/>
        <v>0</v>
      </c>
      <c r="S222" s="137">
        <f t="shared" si="189"/>
        <v>0</v>
      </c>
      <c r="T222" s="137">
        <f t="shared" si="189"/>
        <v>0</v>
      </c>
      <c r="U222" s="139">
        <f t="shared" ref="U222:Y222" si="190">SUM(U223:U229)</f>
        <v>3</v>
      </c>
      <c r="V222" s="139">
        <f t="shared" si="190"/>
        <v>0</v>
      </c>
      <c r="W222" s="139">
        <f t="shared" si="190"/>
        <v>0</v>
      </c>
      <c r="X222" s="139">
        <f t="shared" si="190"/>
        <v>0</v>
      </c>
      <c r="Y222" s="139">
        <f t="shared" si="190"/>
        <v>0</v>
      </c>
      <c r="Z222" s="366" t="s">
        <v>479</v>
      </c>
      <c r="AA222" s="604" t="s">
        <v>434</v>
      </c>
      <c r="AB222" s="592"/>
      <c r="AC222" s="592"/>
    </row>
    <row r="223" spans="1:29" hidden="1">
      <c r="A223" s="118"/>
      <c r="B223" s="119" t="s">
        <v>208</v>
      </c>
      <c r="C223" s="92" t="s">
        <v>25</v>
      </c>
      <c r="D223" s="137">
        <v>1</v>
      </c>
      <c r="E223" s="23">
        <f t="shared" si="167"/>
        <v>0</v>
      </c>
      <c r="F223" s="138">
        <v>0</v>
      </c>
      <c r="G223" s="138">
        <f>SUM(H223:J223)</f>
        <v>0</v>
      </c>
      <c r="H223" s="138"/>
      <c r="I223" s="138"/>
      <c r="J223" s="138"/>
      <c r="K223" s="139">
        <v>0</v>
      </c>
      <c r="L223" s="139">
        <f>SUM(M223:O223)</f>
        <v>0</v>
      </c>
      <c r="M223" s="139"/>
      <c r="N223" s="139"/>
      <c r="O223" s="139"/>
      <c r="P223" s="139">
        <v>0</v>
      </c>
      <c r="Q223" s="139">
        <f>SUM(R223:T223)</f>
        <v>0</v>
      </c>
      <c r="R223" s="139"/>
      <c r="S223" s="139"/>
      <c r="T223" s="139"/>
      <c r="U223" s="139">
        <v>1</v>
      </c>
      <c r="V223" s="139">
        <f>SUM(W223:Y223)</f>
        <v>0</v>
      </c>
      <c r="W223" s="139"/>
      <c r="X223" s="139"/>
      <c r="Y223" s="139"/>
      <c r="Z223" s="114" t="s">
        <v>17</v>
      </c>
      <c r="AA223" s="604"/>
      <c r="AB223" s="592"/>
      <c r="AC223" s="592"/>
    </row>
    <row r="224" spans="1:29" hidden="1">
      <c r="A224" s="118"/>
      <c r="B224" s="119" t="s">
        <v>209</v>
      </c>
      <c r="C224" s="92" t="s">
        <v>25</v>
      </c>
      <c r="D224" s="137">
        <v>3</v>
      </c>
      <c r="E224" s="23">
        <f t="shared" si="167"/>
        <v>0</v>
      </c>
      <c r="F224" s="138">
        <v>1</v>
      </c>
      <c r="G224" s="138">
        <f t="shared" ref="G224:G229" si="191">SUM(H224:J224)</f>
        <v>0</v>
      </c>
      <c r="H224" s="138"/>
      <c r="I224" s="138"/>
      <c r="J224" s="138"/>
      <c r="K224" s="139">
        <v>0</v>
      </c>
      <c r="L224" s="139">
        <f t="shared" ref="L224:L229" si="192">SUM(M224:O224)</f>
        <v>0</v>
      </c>
      <c r="M224" s="139"/>
      <c r="N224" s="139"/>
      <c r="O224" s="139"/>
      <c r="P224" s="139">
        <v>1</v>
      </c>
      <c r="Q224" s="139">
        <f t="shared" ref="Q224:Q229" si="193">SUM(R224:T224)</f>
        <v>0</v>
      </c>
      <c r="R224" s="139"/>
      <c r="S224" s="139"/>
      <c r="T224" s="139"/>
      <c r="U224" s="139">
        <v>1</v>
      </c>
      <c r="V224" s="139">
        <f t="shared" ref="V224:V229" si="194">SUM(W224:Y224)</f>
        <v>0</v>
      </c>
      <c r="W224" s="139"/>
      <c r="X224" s="139"/>
      <c r="Y224" s="139"/>
      <c r="Z224" s="114" t="s">
        <v>78</v>
      </c>
      <c r="AA224" s="604"/>
      <c r="AB224" s="592"/>
      <c r="AC224" s="592"/>
    </row>
    <row r="225" spans="1:29" ht="31.5" customHeight="1">
      <c r="A225" s="118"/>
      <c r="B225" s="119" t="s">
        <v>210</v>
      </c>
      <c r="C225" s="92" t="s">
        <v>25</v>
      </c>
      <c r="D225" s="173">
        <v>3</v>
      </c>
      <c r="E225" s="23">
        <f t="shared" si="167"/>
        <v>0</v>
      </c>
      <c r="F225" s="230">
        <v>1</v>
      </c>
      <c r="G225" s="138">
        <f t="shared" si="191"/>
        <v>0</v>
      </c>
      <c r="H225" s="230"/>
      <c r="I225" s="230"/>
      <c r="J225" s="230"/>
      <c r="K225" s="231">
        <v>1</v>
      </c>
      <c r="L225" s="139">
        <f t="shared" si="192"/>
        <v>0</v>
      </c>
      <c r="M225" s="231"/>
      <c r="N225" s="231"/>
      <c r="O225" s="231"/>
      <c r="P225" s="231">
        <v>1</v>
      </c>
      <c r="Q225" s="139">
        <f t="shared" si="193"/>
        <v>0</v>
      </c>
      <c r="R225" s="231"/>
      <c r="S225" s="231"/>
      <c r="T225" s="231"/>
      <c r="U225" s="231">
        <v>0</v>
      </c>
      <c r="V225" s="139">
        <f t="shared" si="194"/>
        <v>0</v>
      </c>
      <c r="W225" s="231"/>
      <c r="X225" s="654">
        <v>0</v>
      </c>
      <c r="Y225" s="231"/>
      <c r="Z225" s="114" t="s">
        <v>477</v>
      </c>
      <c r="AA225" s="604"/>
      <c r="AB225" s="592"/>
      <c r="AC225" s="592"/>
    </row>
    <row r="226" spans="1:29" hidden="1">
      <c r="A226" s="118"/>
      <c r="B226" s="119" t="s">
        <v>317</v>
      </c>
      <c r="C226" s="92" t="s">
        <v>25</v>
      </c>
      <c r="D226" s="137">
        <v>3</v>
      </c>
      <c r="E226" s="23">
        <f t="shared" si="167"/>
        <v>0</v>
      </c>
      <c r="F226" s="138">
        <v>1</v>
      </c>
      <c r="G226" s="138">
        <f t="shared" si="191"/>
        <v>0</v>
      </c>
      <c r="H226" s="138"/>
      <c r="I226" s="138"/>
      <c r="J226" s="138"/>
      <c r="K226" s="139">
        <v>1</v>
      </c>
      <c r="L226" s="139">
        <f t="shared" si="192"/>
        <v>0</v>
      </c>
      <c r="M226" s="139"/>
      <c r="N226" s="139"/>
      <c r="O226" s="139"/>
      <c r="P226" s="139">
        <v>1</v>
      </c>
      <c r="Q226" s="139">
        <f t="shared" si="193"/>
        <v>0</v>
      </c>
      <c r="R226" s="139"/>
      <c r="S226" s="139"/>
      <c r="T226" s="139"/>
      <c r="U226" s="139">
        <v>0</v>
      </c>
      <c r="V226" s="139">
        <f t="shared" si="194"/>
        <v>0</v>
      </c>
      <c r="W226" s="139"/>
      <c r="X226" s="139"/>
      <c r="Y226" s="139"/>
      <c r="Z226" s="114" t="s">
        <v>143</v>
      </c>
      <c r="AA226" s="604"/>
      <c r="AB226" s="592"/>
      <c r="AC226" s="592"/>
    </row>
    <row r="227" spans="1:29" hidden="1">
      <c r="A227" s="118"/>
      <c r="B227" s="119" t="s">
        <v>211</v>
      </c>
      <c r="C227" s="92" t="s">
        <v>25</v>
      </c>
      <c r="D227" s="137">
        <v>2</v>
      </c>
      <c r="E227" s="23">
        <f t="shared" si="167"/>
        <v>0</v>
      </c>
      <c r="F227" s="138">
        <v>0</v>
      </c>
      <c r="G227" s="138">
        <f t="shared" si="191"/>
        <v>0</v>
      </c>
      <c r="H227" s="138"/>
      <c r="I227" s="138"/>
      <c r="J227" s="138"/>
      <c r="K227" s="139">
        <v>1</v>
      </c>
      <c r="L227" s="139">
        <f t="shared" si="192"/>
        <v>0</v>
      </c>
      <c r="M227" s="139"/>
      <c r="N227" s="139"/>
      <c r="O227" s="139"/>
      <c r="P227" s="139">
        <v>0</v>
      </c>
      <c r="Q227" s="139">
        <f t="shared" si="193"/>
        <v>0</v>
      </c>
      <c r="R227" s="139"/>
      <c r="S227" s="139"/>
      <c r="T227" s="139"/>
      <c r="U227" s="139">
        <v>1</v>
      </c>
      <c r="V227" s="139">
        <f t="shared" si="194"/>
        <v>0</v>
      </c>
      <c r="W227" s="139"/>
      <c r="X227" s="139"/>
      <c r="Y227" s="139"/>
      <c r="Z227" s="114" t="s">
        <v>88</v>
      </c>
      <c r="AA227" s="604"/>
      <c r="AB227" s="592"/>
      <c r="AC227" s="592"/>
    </row>
    <row r="228" spans="1:29" hidden="1">
      <c r="A228" s="118"/>
      <c r="B228" s="119" t="s">
        <v>212</v>
      </c>
      <c r="C228" s="92" t="s">
        <v>25</v>
      </c>
      <c r="D228" s="156">
        <v>2</v>
      </c>
      <c r="E228" s="23">
        <f t="shared" si="167"/>
        <v>0</v>
      </c>
      <c r="F228" s="157">
        <v>0</v>
      </c>
      <c r="G228" s="138">
        <f t="shared" si="191"/>
        <v>0</v>
      </c>
      <c r="H228" s="157"/>
      <c r="I228" s="157"/>
      <c r="J228" s="157"/>
      <c r="K228" s="158">
        <v>1</v>
      </c>
      <c r="L228" s="139">
        <f t="shared" si="192"/>
        <v>0</v>
      </c>
      <c r="M228" s="158"/>
      <c r="N228" s="158"/>
      <c r="O228" s="158"/>
      <c r="P228" s="158">
        <v>1</v>
      </c>
      <c r="Q228" s="139">
        <f t="shared" si="193"/>
        <v>0</v>
      </c>
      <c r="R228" s="158"/>
      <c r="S228" s="158"/>
      <c r="T228" s="158"/>
      <c r="U228" s="158">
        <v>0</v>
      </c>
      <c r="V228" s="139">
        <f t="shared" si="194"/>
        <v>0</v>
      </c>
      <c r="W228" s="158"/>
      <c r="X228" s="158"/>
      <c r="Y228" s="158"/>
      <c r="Z228" s="114" t="s">
        <v>93</v>
      </c>
      <c r="AA228" s="604"/>
      <c r="AB228" s="592"/>
      <c r="AC228" s="592"/>
    </row>
    <row r="229" spans="1:29" ht="29.25" hidden="1" customHeight="1">
      <c r="A229" s="195"/>
      <c r="B229" s="196" t="s">
        <v>213</v>
      </c>
      <c r="C229" s="197" t="s">
        <v>25</v>
      </c>
      <c r="D229" s="232">
        <v>1</v>
      </c>
      <c r="E229" s="23">
        <f t="shared" si="167"/>
        <v>0</v>
      </c>
      <c r="F229" s="233">
        <v>0</v>
      </c>
      <c r="G229" s="138">
        <f t="shared" si="191"/>
        <v>0</v>
      </c>
      <c r="H229" s="233"/>
      <c r="I229" s="233"/>
      <c r="J229" s="233"/>
      <c r="K229" s="234">
        <v>0</v>
      </c>
      <c r="L229" s="139">
        <f t="shared" si="192"/>
        <v>0</v>
      </c>
      <c r="M229" s="234"/>
      <c r="N229" s="234"/>
      <c r="O229" s="234"/>
      <c r="P229" s="234">
        <v>1</v>
      </c>
      <c r="Q229" s="139">
        <f t="shared" si="193"/>
        <v>0</v>
      </c>
      <c r="R229" s="234"/>
      <c r="S229" s="234"/>
      <c r="T229" s="234"/>
      <c r="U229" s="234">
        <v>0</v>
      </c>
      <c r="V229" s="139">
        <f t="shared" si="194"/>
        <v>0</v>
      </c>
      <c r="W229" s="234"/>
      <c r="X229" s="234"/>
      <c r="Y229" s="234"/>
      <c r="Z229" s="170" t="s">
        <v>149</v>
      </c>
      <c r="AA229" s="604"/>
      <c r="AB229" s="592"/>
      <c r="AC229" s="592"/>
    </row>
    <row r="230" spans="1:29" ht="50.25" hidden="1" customHeight="1">
      <c r="A230" s="115"/>
      <c r="B230" s="116" t="s">
        <v>214</v>
      </c>
      <c r="C230" s="117" t="s">
        <v>25</v>
      </c>
      <c r="D230" s="137">
        <v>15</v>
      </c>
      <c r="E230" s="23">
        <f t="shared" si="167"/>
        <v>0</v>
      </c>
      <c r="F230" s="137">
        <f t="shared" ref="F230:T230" si="195">SUM(F231:F236)</f>
        <v>3</v>
      </c>
      <c r="G230" s="137">
        <f t="shared" si="195"/>
        <v>0</v>
      </c>
      <c r="H230" s="137">
        <f t="shared" si="195"/>
        <v>0</v>
      </c>
      <c r="I230" s="137">
        <f t="shared" si="195"/>
        <v>0</v>
      </c>
      <c r="J230" s="137">
        <f t="shared" si="195"/>
        <v>0</v>
      </c>
      <c r="K230" s="137">
        <f t="shared" si="195"/>
        <v>5</v>
      </c>
      <c r="L230" s="137">
        <f t="shared" si="195"/>
        <v>0</v>
      </c>
      <c r="M230" s="137">
        <f t="shared" si="195"/>
        <v>0</v>
      </c>
      <c r="N230" s="137">
        <f t="shared" si="195"/>
        <v>0</v>
      </c>
      <c r="O230" s="137">
        <f t="shared" si="195"/>
        <v>0</v>
      </c>
      <c r="P230" s="137">
        <f t="shared" si="195"/>
        <v>4</v>
      </c>
      <c r="Q230" s="137">
        <f t="shared" si="195"/>
        <v>0</v>
      </c>
      <c r="R230" s="137">
        <f t="shared" si="195"/>
        <v>0</v>
      </c>
      <c r="S230" s="137">
        <f t="shared" si="195"/>
        <v>0</v>
      </c>
      <c r="T230" s="137">
        <f t="shared" si="195"/>
        <v>0</v>
      </c>
      <c r="U230" s="139">
        <f t="shared" ref="U230:Y230" si="196">SUM(U231:U236)</f>
        <v>3</v>
      </c>
      <c r="V230" s="139">
        <f t="shared" si="196"/>
        <v>0</v>
      </c>
      <c r="W230" s="139">
        <f t="shared" si="196"/>
        <v>0</v>
      </c>
      <c r="X230" s="139">
        <f t="shared" si="196"/>
        <v>0</v>
      </c>
      <c r="Y230" s="139">
        <f t="shared" si="196"/>
        <v>0</v>
      </c>
      <c r="Z230" s="114" t="s">
        <v>468</v>
      </c>
      <c r="AA230" s="604" t="s">
        <v>435</v>
      </c>
      <c r="AB230" s="592"/>
      <c r="AC230" s="592"/>
    </row>
    <row r="231" spans="1:29" ht="40.5" hidden="1">
      <c r="A231" s="118"/>
      <c r="B231" s="119" t="s">
        <v>215</v>
      </c>
      <c r="C231" s="92" t="s">
        <v>25</v>
      </c>
      <c r="D231" s="156">
        <v>4</v>
      </c>
      <c r="E231" s="23">
        <f t="shared" si="167"/>
        <v>0</v>
      </c>
      <c r="F231" s="157">
        <v>1</v>
      </c>
      <c r="G231" s="157">
        <f>SUM(H231:J231)</f>
        <v>0</v>
      </c>
      <c r="H231" s="157"/>
      <c r="I231" s="157"/>
      <c r="J231" s="157"/>
      <c r="K231" s="158">
        <v>1</v>
      </c>
      <c r="L231" s="158">
        <f>SUM(M231:O231)</f>
        <v>0</v>
      </c>
      <c r="M231" s="158"/>
      <c r="N231" s="158"/>
      <c r="O231" s="158"/>
      <c r="P231" s="158">
        <v>1</v>
      </c>
      <c r="Q231" s="158">
        <f>SUM(R231:T231)</f>
        <v>0</v>
      </c>
      <c r="R231" s="158"/>
      <c r="S231" s="158"/>
      <c r="T231" s="158"/>
      <c r="U231" s="158">
        <v>1</v>
      </c>
      <c r="V231" s="158">
        <f>SUM(W231:Y231)</f>
        <v>0</v>
      </c>
      <c r="W231" s="158"/>
      <c r="X231" s="158"/>
      <c r="Y231" s="158"/>
      <c r="Z231" s="114" t="s">
        <v>17</v>
      </c>
      <c r="AA231" s="604"/>
      <c r="AB231" s="592"/>
      <c r="AC231" s="592"/>
    </row>
    <row r="232" spans="1:29" hidden="1">
      <c r="A232" s="118"/>
      <c r="B232" s="119" t="s">
        <v>216</v>
      </c>
      <c r="C232" s="92" t="s">
        <v>25</v>
      </c>
      <c r="D232" s="137">
        <v>3</v>
      </c>
      <c r="E232" s="23">
        <f t="shared" si="167"/>
        <v>0</v>
      </c>
      <c r="F232" s="138">
        <v>1</v>
      </c>
      <c r="G232" s="157">
        <f t="shared" ref="G232:G236" si="197">SUM(H232:J232)</f>
        <v>0</v>
      </c>
      <c r="H232" s="138"/>
      <c r="I232" s="138"/>
      <c r="J232" s="138"/>
      <c r="K232" s="139">
        <v>1</v>
      </c>
      <c r="L232" s="158">
        <f t="shared" ref="L232:L240" si="198">SUM(M232:O232)</f>
        <v>0</v>
      </c>
      <c r="M232" s="139"/>
      <c r="N232" s="139"/>
      <c r="O232" s="139"/>
      <c r="P232" s="139">
        <v>1</v>
      </c>
      <c r="Q232" s="158">
        <f t="shared" ref="Q232:Q236" si="199">SUM(R232:T232)</f>
        <v>0</v>
      </c>
      <c r="R232" s="139"/>
      <c r="S232" s="139"/>
      <c r="T232" s="139"/>
      <c r="U232" s="139">
        <v>0</v>
      </c>
      <c r="V232" s="158">
        <f t="shared" ref="V232:V240" si="200">SUM(W232:Y232)</f>
        <v>0</v>
      </c>
      <c r="W232" s="139"/>
      <c r="X232" s="139"/>
      <c r="Y232" s="139"/>
      <c r="Z232" s="114" t="s">
        <v>143</v>
      </c>
      <c r="AA232" s="592"/>
      <c r="AB232" s="592"/>
      <c r="AC232" s="592"/>
    </row>
    <row r="233" spans="1:29" hidden="1">
      <c r="A233" s="118"/>
      <c r="B233" s="119" t="s">
        <v>217</v>
      </c>
      <c r="C233" s="92" t="s">
        <v>25</v>
      </c>
      <c r="D233" s="206">
        <v>2</v>
      </c>
      <c r="E233" s="23">
        <f t="shared" si="167"/>
        <v>0</v>
      </c>
      <c r="F233" s="207">
        <v>0</v>
      </c>
      <c r="G233" s="157">
        <f t="shared" si="197"/>
        <v>0</v>
      </c>
      <c r="H233" s="207"/>
      <c r="I233" s="207"/>
      <c r="J233" s="207"/>
      <c r="K233" s="208">
        <v>1</v>
      </c>
      <c r="L233" s="158">
        <f t="shared" si="198"/>
        <v>0</v>
      </c>
      <c r="M233" s="208"/>
      <c r="N233" s="208"/>
      <c r="O233" s="208"/>
      <c r="P233" s="208">
        <v>0</v>
      </c>
      <c r="Q233" s="158">
        <f t="shared" si="199"/>
        <v>0</v>
      </c>
      <c r="R233" s="208"/>
      <c r="S233" s="208"/>
      <c r="T233" s="208"/>
      <c r="U233" s="208">
        <v>1</v>
      </c>
      <c r="V233" s="158">
        <f t="shared" si="200"/>
        <v>0</v>
      </c>
      <c r="W233" s="208"/>
      <c r="X233" s="208"/>
      <c r="Y233" s="208"/>
      <c r="Z233" s="114" t="s">
        <v>88</v>
      </c>
      <c r="AA233" s="592"/>
      <c r="AB233" s="592"/>
      <c r="AC233" s="592"/>
    </row>
    <row r="234" spans="1:29" hidden="1">
      <c r="A234" s="195"/>
      <c r="B234" s="196" t="s">
        <v>218</v>
      </c>
      <c r="C234" s="197" t="s">
        <v>25</v>
      </c>
      <c r="D234" s="167">
        <v>2</v>
      </c>
      <c r="E234" s="23">
        <f t="shared" si="167"/>
        <v>0</v>
      </c>
      <c r="F234" s="168">
        <v>0</v>
      </c>
      <c r="G234" s="157">
        <f t="shared" si="197"/>
        <v>0</v>
      </c>
      <c r="H234" s="168"/>
      <c r="I234" s="168"/>
      <c r="J234" s="168"/>
      <c r="K234" s="169">
        <v>1</v>
      </c>
      <c r="L234" s="158">
        <f t="shared" si="198"/>
        <v>0</v>
      </c>
      <c r="M234" s="169"/>
      <c r="N234" s="169"/>
      <c r="O234" s="169"/>
      <c r="P234" s="169">
        <v>0</v>
      </c>
      <c r="Q234" s="158">
        <f t="shared" si="199"/>
        <v>0</v>
      </c>
      <c r="R234" s="169"/>
      <c r="S234" s="169"/>
      <c r="T234" s="169"/>
      <c r="U234" s="169">
        <v>1</v>
      </c>
      <c r="V234" s="158">
        <f t="shared" si="200"/>
        <v>0</v>
      </c>
      <c r="W234" s="169"/>
      <c r="X234" s="169"/>
      <c r="Y234" s="169"/>
      <c r="Z234" s="170" t="s">
        <v>149</v>
      </c>
      <c r="AA234" s="592"/>
      <c r="AB234" s="592"/>
      <c r="AC234" s="592"/>
    </row>
    <row r="235" spans="1:29" hidden="1">
      <c r="A235" s="118"/>
      <c r="B235" s="119" t="s">
        <v>219</v>
      </c>
      <c r="C235" s="92" t="s">
        <v>25</v>
      </c>
      <c r="D235" s="156">
        <v>3</v>
      </c>
      <c r="E235" s="23">
        <f t="shared" si="167"/>
        <v>0</v>
      </c>
      <c r="F235" s="157">
        <v>1</v>
      </c>
      <c r="G235" s="157">
        <f t="shared" si="197"/>
        <v>0</v>
      </c>
      <c r="H235" s="157"/>
      <c r="I235" s="157"/>
      <c r="J235" s="157"/>
      <c r="K235" s="158">
        <v>1</v>
      </c>
      <c r="L235" s="158">
        <f t="shared" si="198"/>
        <v>0</v>
      </c>
      <c r="M235" s="158"/>
      <c r="N235" s="158"/>
      <c r="O235" s="158"/>
      <c r="P235" s="158">
        <v>1</v>
      </c>
      <c r="Q235" s="158">
        <f t="shared" si="199"/>
        <v>0</v>
      </c>
      <c r="R235" s="158"/>
      <c r="S235" s="158"/>
      <c r="T235" s="158"/>
      <c r="U235" s="158">
        <v>0</v>
      </c>
      <c r="V235" s="158">
        <f t="shared" si="200"/>
        <v>0</v>
      </c>
      <c r="W235" s="158"/>
      <c r="X235" s="158"/>
      <c r="Y235" s="158"/>
      <c r="Z235" s="170" t="s">
        <v>149</v>
      </c>
      <c r="AA235" s="592"/>
      <c r="AB235" s="592"/>
      <c r="AC235" s="592"/>
    </row>
    <row r="236" spans="1:29" hidden="1">
      <c r="A236" s="150"/>
      <c r="B236" s="151" t="s">
        <v>291</v>
      </c>
      <c r="C236" s="152" t="s">
        <v>25</v>
      </c>
      <c r="D236" s="156">
        <v>1</v>
      </c>
      <c r="E236" s="23">
        <f t="shared" si="167"/>
        <v>0</v>
      </c>
      <c r="F236" s="157">
        <v>0</v>
      </c>
      <c r="G236" s="157">
        <f t="shared" si="197"/>
        <v>0</v>
      </c>
      <c r="H236" s="157"/>
      <c r="I236" s="157"/>
      <c r="J236" s="157"/>
      <c r="K236" s="158">
        <v>0</v>
      </c>
      <c r="L236" s="158">
        <f>SUM(M236:O236)</f>
        <v>0</v>
      </c>
      <c r="M236" s="158"/>
      <c r="N236" s="158"/>
      <c r="O236" s="158"/>
      <c r="P236" s="158">
        <v>1</v>
      </c>
      <c r="Q236" s="158">
        <f t="shared" si="199"/>
        <v>0</v>
      </c>
      <c r="R236" s="158"/>
      <c r="S236" s="158"/>
      <c r="T236" s="158"/>
      <c r="U236" s="158">
        <v>0</v>
      </c>
      <c r="V236" s="158">
        <f>SUM(W236:Y236)</f>
        <v>0</v>
      </c>
      <c r="W236" s="158"/>
      <c r="X236" s="158"/>
      <c r="Y236" s="158"/>
      <c r="Z236" s="114" t="s">
        <v>17</v>
      </c>
      <c r="AA236" s="592"/>
      <c r="AB236" s="592"/>
      <c r="AC236" s="592"/>
    </row>
    <row r="237" spans="1:29" ht="40.5" hidden="1" customHeight="1">
      <c r="A237" s="202"/>
      <c r="B237" s="534" t="s">
        <v>293</v>
      </c>
      <c r="C237" s="347" t="s">
        <v>25</v>
      </c>
      <c r="D237" s="395">
        <v>1</v>
      </c>
      <c r="E237" s="23">
        <f t="shared" si="167"/>
        <v>0</v>
      </c>
      <c r="F237" s="396">
        <v>1</v>
      </c>
      <c r="G237" s="157">
        <f>SUM(H237:J237)</f>
        <v>0</v>
      </c>
      <c r="H237" s="396"/>
      <c r="I237" s="396"/>
      <c r="J237" s="396"/>
      <c r="K237" s="397">
        <v>0</v>
      </c>
      <c r="L237" s="158">
        <f t="shared" si="198"/>
        <v>0</v>
      </c>
      <c r="M237" s="397"/>
      <c r="N237" s="397"/>
      <c r="O237" s="397"/>
      <c r="P237" s="397">
        <v>0</v>
      </c>
      <c r="Q237" s="397">
        <f>SUM(R237:T237)</f>
        <v>0</v>
      </c>
      <c r="R237" s="397"/>
      <c r="S237" s="397"/>
      <c r="T237" s="397"/>
      <c r="U237" s="397">
        <v>0</v>
      </c>
      <c r="V237" s="158">
        <f t="shared" si="200"/>
        <v>0</v>
      </c>
      <c r="W237" s="397"/>
      <c r="X237" s="397"/>
      <c r="Y237" s="397"/>
      <c r="Z237" s="398" t="s">
        <v>86</v>
      </c>
      <c r="AA237" s="592"/>
      <c r="AB237" s="592"/>
      <c r="AC237" s="592"/>
    </row>
    <row r="238" spans="1:29" ht="40.5" hidden="1" customHeight="1">
      <c r="A238" s="235"/>
      <c r="B238" s="236" t="s">
        <v>220</v>
      </c>
      <c r="C238" s="237"/>
      <c r="D238" s="161"/>
      <c r="E238" s="23"/>
      <c r="F238" s="162"/>
      <c r="G238" s="162"/>
      <c r="H238" s="162"/>
      <c r="I238" s="162"/>
      <c r="J238" s="162"/>
      <c r="K238" s="163"/>
      <c r="L238" s="158"/>
      <c r="M238" s="163"/>
      <c r="N238" s="163"/>
      <c r="O238" s="163"/>
      <c r="P238" s="163"/>
      <c r="Q238" s="163"/>
      <c r="R238" s="163"/>
      <c r="S238" s="163"/>
      <c r="T238" s="163"/>
      <c r="U238" s="163"/>
      <c r="V238" s="158"/>
      <c r="W238" s="163"/>
      <c r="X238" s="163"/>
      <c r="Y238" s="163"/>
      <c r="Z238" s="114"/>
      <c r="AA238" s="592"/>
      <c r="AB238" s="592"/>
      <c r="AC238" s="592"/>
    </row>
    <row r="239" spans="1:29" ht="20.25" hidden="1" customHeight="1">
      <c r="A239" s="238"/>
      <c r="B239" s="535" t="s">
        <v>294</v>
      </c>
      <c r="C239" s="536" t="s">
        <v>25</v>
      </c>
      <c r="D239" s="395">
        <v>3</v>
      </c>
      <c r="E239" s="23">
        <f t="shared" si="167"/>
        <v>0</v>
      </c>
      <c r="F239" s="396">
        <v>0</v>
      </c>
      <c r="G239" s="396">
        <f>SUM(H239:J239)</f>
        <v>0</v>
      </c>
      <c r="H239" s="396"/>
      <c r="I239" s="396"/>
      <c r="J239" s="396"/>
      <c r="K239" s="397">
        <v>1</v>
      </c>
      <c r="L239" s="158">
        <f t="shared" si="198"/>
        <v>0</v>
      </c>
      <c r="M239" s="397"/>
      <c r="N239" s="397"/>
      <c r="O239" s="397"/>
      <c r="P239" s="397">
        <v>1</v>
      </c>
      <c r="Q239" s="397">
        <f>SUM(R239:T239)</f>
        <v>0</v>
      </c>
      <c r="R239" s="397"/>
      <c r="S239" s="397"/>
      <c r="T239" s="397"/>
      <c r="U239" s="397">
        <v>1</v>
      </c>
      <c r="V239" s="158">
        <f t="shared" si="200"/>
        <v>0</v>
      </c>
      <c r="W239" s="397"/>
      <c r="X239" s="397"/>
      <c r="Y239" s="397"/>
      <c r="Z239" s="398" t="s">
        <v>86</v>
      </c>
      <c r="AA239" s="592"/>
      <c r="AB239" s="592"/>
      <c r="AC239" s="592"/>
    </row>
    <row r="240" spans="1:29" ht="61.5" hidden="1" customHeight="1" thickBot="1">
      <c r="A240" s="184"/>
      <c r="B240" s="577" t="s">
        <v>221</v>
      </c>
      <c r="C240" s="578" t="s">
        <v>222</v>
      </c>
      <c r="D240" s="579">
        <v>2</v>
      </c>
      <c r="E240" s="23">
        <f t="shared" si="167"/>
        <v>0</v>
      </c>
      <c r="F240" s="580">
        <v>0</v>
      </c>
      <c r="G240" s="396">
        <f>SUM(H240:J240)</f>
        <v>0</v>
      </c>
      <c r="H240" s="580"/>
      <c r="I240" s="580"/>
      <c r="J240" s="580"/>
      <c r="K240" s="581">
        <v>0</v>
      </c>
      <c r="L240" s="158">
        <f t="shared" si="198"/>
        <v>0</v>
      </c>
      <c r="M240" s="581"/>
      <c r="N240" s="581"/>
      <c r="O240" s="581"/>
      <c r="P240" s="581">
        <v>1</v>
      </c>
      <c r="Q240" s="397">
        <f>SUM(R240:T240)</f>
        <v>0</v>
      </c>
      <c r="R240" s="581"/>
      <c r="S240" s="581"/>
      <c r="T240" s="581"/>
      <c r="U240" s="581">
        <v>1</v>
      </c>
      <c r="V240" s="158">
        <f t="shared" si="200"/>
        <v>0</v>
      </c>
      <c r="W240" s="581"/>
      <c r="X240" s="581"/>
      <c r="Y240" s="581"/>
      <c r="Z240" s="239" t="s">
        <v>86</v>
      </c>
      <c r="AA240" s="592"/>
      <c r="AB240" s="592"/>
      <c r="AC240" s="592"/>
    </row>
    <row r="241" spans="1:29" ht="21.75" hidden="1" thickTop="1" thickBot="1">
      <c r="A241" s="9"/>
      <c r="B241" s="240" t="s">
        <v>223</v>
      </c>
      <c r="C241" s="11"/>
      <c r="D241" s="241"/>
      <c r="E241" s="23">
        <f t="shared" si="167"/>
        <v>0</v>
      </c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373"/>
      <c r="AA241" s="592"/>
      <c r="AB241" s="592"/>
      <c r="AC241" s="592"/>
    </row>
    <row r="242" spans="1:29" ht="25.5" hidden="1" customHeight="1" thickTop="1">
      <c r="A242" s="242" t="s">
        <v>224</v>
      </c>
      <c r="B242" s="243" t="s">
        <v>225</v>
      </c>
      <c r="C242" s="582"/>
      <c r="D242" s="244"/>
      <c r="E242" s="23"/>
      <c r="F242" s="244"/>
      <c r="G242" s="244"/>
      <c r="H242" s="244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407" t="s">
        <v>226</v>
      </c>
      <c r="AA242" s="592"/>
      <c r="AB242" s="592"/>
      <c r="AC242" s="592"/>
    </row>
    <row r="243" spans="1:29" hidden="1">
      <c r="A243" s="245"/>
      <c r="B243" s="246" t="s">
        <v>227</v>
      </c>
      <c r="C243" s="247"/>
      <c r="D243" s="248"/>
      <c r="E243" s="23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42" t="s">
        <v>228</v>
      </c>
      <c r="AA243" s="592"/>
      <c r="AB243" s="592"/>
      <c r="AC243" s="592"/>
    </row>
    <row r="244" spans="1:29" hidden="1">
      <c r="A244" s="245"/>
      <c r="B244" s="249" t="s">
        <v>229</v>
      </c>
      <c r="C244" s="250"/>
      <c r="D244" s="248"/>
      <c r="E244" s="23"/>
      <c r="F244" s="248"/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42" t="s">
        <v>230</v>
      </c>
      <c r="AA244" s="592"/>
      <c r="AB244" s="592"/>
      <c r="AC244" s="592"/>
    </row>
    <row r="245" spans="1:29" s="631" customFormat="1" ht="48.75" hidden="1" customHeight="1">
      <c r="A245" s="298"/>
      <c r="B245" s="255" t="s">
        <v>231</v>
      </c>
      <c r="C245" s="302" t="s">
        <v>232</v>
      </c>
      <c r="D245" s="639">
        <v>24</v>
      </c>
      <c r="E245" s="23">
        <f t="shared" si="167"/>
        <v>0</v>
      </c>
      <c r="F245" s="639">
        <f>SUM(F254)</f>
        <v>4</v>
      </c>
      <c r="G245" s="639">
        <f t="shared" ref="G245:J245" si="201">SUM(G254)</f>
        <v>0</v>
      </c>
      <c r="H245" s="639">
        <f t="shared" si="201"/>
        <v>0</v>
      </c>
      <c r="I245" s="639">
        <f t="shared" si="201"/>
        <v>0</v>
      </c>
      <c r="J245" s="639">
        <f t="shared" si="201"/>
        <v>0</v>
      </c>
      <c r="K245" s="639">
        <f>SUM(K254)</f>
        <v>7</v>
      </c>
      <c r="L245" s="639">
        <f t="shared" ref="L245:O245" si="202">SUM(L254)</f>
        <v>0</v>
      </c>
      <c r="M245" s="639">
        <f t="shared" si="202"/>
        <v>0</v>
      </c>
      <c r="N245" s="639">
        <f t="shared" si="202"/>
        <v>0</v>
      </c>
      <c r="O245" s="639">
        <f t="shared" si="202"/>
        <v>0</v>
      </c>
      <c r="P245" s="639">
        <f>SUM(P254)</f>
        <v>6</v>
      </c>
      <c r="Q245" s="639">
        <f t="shared" ref="Q245:T245" si="203">SUM(Q254)</f>
        <v>0</v>
      </c>
      <c r="R245" s="639">
        <f t="shared" si="203"/>
        <v>0</v>
      </c>
      <c r="S245" s="639">
        <f t="shared" si="203"/>
        <v>0</v>
      </c>
      <c r="T245" s="639">
        <f t="shared" si="203"/>
        <v>0</v>
      </c>
      <c r="U245" s="639">
        <f>SUM(U254)</f>
        <v>7</v>
      </c>
      <c r="V245" s="639">
        <f t="shared" ref="V245:Y245" si="204">SUM(V254)</f>
        <v>0</v>
      </c>
      <c r="W245" s="639">
        <f t="shared" si="204"/>
        <v>0</v>
      </c>
      <c r="X245" s="639">
        <f t="shared" si="204"/>
        <v>0</v>
      </c>
      <c r="Y245" s="639">
        <f t="shared" si="204"/>
        <v>0</v>
      </c>
      <c r="Z245" s="640" t="s">
        <v>233</v>
      </c>
      <c r="AA245" s="605" t="s">
        <v>436</v>
      </c>
      <c r="AB245" s="598"/>
      <c r="AC245" s="598"/>
    </row>
    <row r="246" spans="1:29" ht="46.5" hidden="1" customHeight="1">
      <c r="A246" s="254"/>
      <c r="B246" s="546" t="s">
        <v>379</v>
      </c>
      <c r="C246" s="256" t="s">
        <v>65</v>
      </c>
      <c r="D246" s="257">
        <v>90</v>
      </c>
      <c r="E246" s="23">
        <f t="shared" si="167"/>
        <v>0</v>
      </c>
      <c r="F246" s="257">
        <v>0</v>
      </c>
      <c r="G246" s="257">
        <f>SUM(H246:J246)</f>
        <v>0</v>
      </c>
      <c r="H246" s="257">
        <f>SUM(H271*100/690)</f>
        <v>0</v>
      </c>
      <c r="I246" s="257">
        <f t="shared" ref="I246:J246" si="205">SUM(I271*100/690)</f>
        <v>0</v>
      </c>
      <c r="J246" s="257">
        <f t="shared" si="205"/>
        <v>0</v>
      </c>
      <c r="K246" s="257">
        <v>45</v>
      </c>
      <c r="L246" s="257">
        <f>SUM(M246:O246)</f>
        <v>0</v>
      </c>
      <c r="M246" s="257">
        <f>SUM(M271*100/690)</f>
        <v>0</v>
      </c>
      <c r="N246" s="257">
        <f t="shared" ref="N246:O246" si="206">SUM(N271*100/690)</f>
        <v>0</v>
      </c>
      <c r="O246" s="257">
        <f t="shared" si="206"/>
        <v>0</v>
      </c>
      <c r="P246" s="257">
        <v>0</v>
      </c>
      <c r="Q246" s="257">
        <f>SUM(R246:T246)</f>
        <v>0</v>
      </c>
      <c r="R246" s="257">
        <f>-SUM(R271*0.144927536231884)</f>
        <v>0</v>
      </c>
      <c r="S246" s="257">
        <f t="shared" ref="S246:T246" si="207">-SUM(S271*0.144927536231884)</f>
        <v>0</v>
      </c>
      <c r="T246" s="257">
        <f t="shared" si="207"/>
        <v>0</v>
      </c>
      <c r="U246" s="257">
        <v>90</v>
      </c>
      <c r="V246" s="257">
        <f>SUM(W246:Y246)</f>
        <v>0</v>
      </c>
      <c r="W246" s="257">
        <f>SUM(W271*100/690)</f>
        <v>0</v>
      </c>
      <c r="X246" s="257">
        <f t="shared" ref="X246:Y246" si="208">SUM(X271*100/690)</f>
        <v>0</v>
      </c>
      <c r="Y246" s="257">
        <f t="shared" si="208"/>
        <v>0</v>
      </c>
      <c r="Z246" s="547" t="s">
        <v>66</v>
      </c>
      <c r="AA246" s="604" t="s">
        <v>437</v>
      </c>
      <c r="AB246" s="592"/>
      <c r="AC246" s="592"/>
    </row>
    <row r="247" spans="1:29" hidden="1">
      <c r="A247" s="258"/>
      <c r="B247" s="249" t="s">
        <v>234</v>
      </c>
      <c r="C247" s="247"/>
      <c r="D247" s="253"/>
      <c r="E247" s="23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42"/>
      <c r="AA247" s="604"/>
      <c r="AB247" s="592"/>
      <c r="AC247" s="592"/>
    </row>
    <row r="248" spans="1:29" hidden="1">
      <c r="A248" s="259"/>
      <c r="B248" s="260" t="s">
        <v>334</v>
      </c>
      <c r="C248" s="261" t="s">
        <v>68</v>
      </c>
      <c r="D248" s="102" t="s">
        <v>454</v>
      </c>
      <c r="E248" s="23">
        <f t="shared" si="167"/>
        <v>0</v>
      </c>
      <c r="F248" s="253">
        <v>0</v>
      </c>
      <c r="G248" s="253">
        <f>SUM(H248:J248)</f>
        <v>0</v>
      </c>
      <c r="H248" s="253"/>
      <c r="I248" s="253"/>
      <c r="J248" s="253"/>
      <c r="K248" s="253">
        <v>0</v>
      </c>
      <c r="L248" s="253">
        <f>SUM(M248:O248)</f>
        <v>0</v>
      </c>
      <c r="M248" s="253"/>
      <c r="N248" s="253"/>
      <c r="O248" s="253"/>
      <c r="P248" s="253">
        <v>0</v>
      </c>
      <c r="Q248" s="253">
        <f>SUM(R248:T248)</f>
        <v>0</v>
      </c>
      <c r="R248" s="253"/>
      <c r="S248" s="253"/>
      <c r="T248" s="253"/>
      <c r="U248" s="102" t="s">
        <v>454</v>
      </c>
      <c r="V248" s="253">
        <f>SUM(W248:Y248)</f>
        <v>0</v>
      </c>
      <c r="W248" s="262"/>
      <c r="X248" s="262"/>
      <c r="Y248" s="262"/>
      <c r="Z248" s="42" t="s">
        <v>149</v>
      </c>
      <c r="AA248" s="604" t="s">
        <v>354</v>
      </c>
      <c r="AB248" s="592"/>
      <c r="AC248" s="592"/>
    </row>
    <row r="249" spans="1:29" hidden="1">
      <c r="A249" s="259"/>
      <c r="B249" s="263" t="s">
        <v>235</v>
      </c>
      <c r="C249" s="261"/>
      <c r="D249" s="253"/>
      <c r="E249" s="2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42"/>
      <c r="AA249" s="604"/>
      <c r="AB249" s="592"/>
      <c r="AC249" s="592"/>
    </row>
    <row r="250" spans="1:29" ht="45.75" hidden="1" customHeight="1">
      <c r="A250" s="264"/>
      <c r="B250" s="260" t="s">
        <v>378</v>
      </c>
      <c r="C250" s="261" t="s">
        <v>70</v>
      </c>
      <c r="D250" s="23" t="s">
        <v>452</v>
      </c>
      <c r="E250" s="23">
        <f t="shared" si="167"/>
        <v>0</v>
      </c>
      <c r="F250" s="253">
        <v>0</v>
      </c>
      <c r="G250" s="253">
        <f>SUM(H250:J250)</f>
        <v>0</v>
      </c>
      <c r="H250" s="253"/>
      <c r="I250" s="253"/>
      <c r="J250" s="253"/>
      <c r="K250" s="23" t="s">
        <v>452</v>
      </c>
      <c r="L250" s="253">
        <f t="shared" ref="L250:L251" si="209">SUM(M250:O250)</f>
        <v>0</v>
      </c>
      <c r="M250" s="265"/>
      <c r="N250" s="265"/>
      <c r="O250" s="265"/>
      <c r="P250" s="253">
        <v>0</v>
      </c>
      <c r="Q250" s="253">
        <f t="shared" ref="Q250:Q251" si="210">SUM(R250:T250)</f>
        <v>0</v>
      </c>
      <c r="R250" s="253"/>
      <c r="S250" s="253"/>
      <c r="T250" s="253"/>
      <c r="U250" s="253">
        <v>0</v>
      </c>
      <c r="V250" s="253">
        <f>SUM(W250:Y250)</f>
        <v>0</v>
      </c>
      <c r="W250" s="253"/>
      <c r="X250" s="253"/>
      <c r="Y250" s="253"/>
      <c r="Z250" s="24" t="s">
        <v>17</v>
      </c>
      <c r="AA250" s="604" t="s">
        <v>354</v>
      </c>
      <c r="AB250" s="592"/>
      <c r="AC250" s="592"/>
    </row>
    <row r="251" spans="1:29" ht="90.75" hidden="1" customHeight="1">
      <c r="A251" s="259"/>
      <c r="B251" s="266" t="s">
        <v>364</v>
      </c>
      <c r="C251" s="252" t="s">
        <v>65</v>
      </c>
      <c r="D251" s="253">
        <v>100</v>
      </c>
      <c r="E251" s="23">
        <f t="shared" si="167"/>
        <v>0</v>
      </c>
      <c r="F251" s="253">
        <v>0</v>
      </c>
      <c r="G251" s="253">
        <f>SUM(H251:J251)</f>
        <v>0</v>
      </c>
      <c r="H251" s="253"/>
      <c r="I251" s="253"/>
      <c r="J251" s="253"/>
      <c r="K251" s="253">
        <v>0</v>
      </c>
      <c r="L251" s="253">
        <f t="shared" si="209"/>
        <v>0</v>
      </c>
      <c r="M251" s="253"/>
      <c r="N251" s="253"/>
      <c r="O251" s="253"/>
      <c r="P251" s="253">
        <v>0</v>
      </c>
      <c r="Q251" s="253">
        <f t="shared" si="210"/>
        <v>0</v>
      </c>
      <c r="R251" s="253"/>
      <c r="S251" s="253"/>
      <c r="T251" s="253"/>
      <c r="U251" s="253">
        <v>100</v>
      </c>
      <c r="V251" s="253">
        <f>SUM(W251:Y251)</f>
        <v>0</v>
      </c>
      <c r="W251" s="253"/>
      <c r="X251" s="253"/>
      <c r="Y251" s="253"/>
      <c r="Z251" s="24" t="s">
        <v>17</v>
      </c>
      <c r="AA251" s="604" t="s">
        <v>354</v>
      </c>
      <c r="AB251" s="592"/>
      <c r="AC251" s="592"/>
    </row>
    <row r="252" spans="1:29" ht="6.75" hidden="1" customHeight="1">
      <c r="A252" s="267"/>
      <c r="B252" s="268"/>
      <c r="C252" s="267"/>
      <c r="D252" s="408"/>
      <c r="E252" s="23">
        <f t="shared" si="167"/>
        <v>0</v>
      </c>
      <c r="F252" s="409"/>
      <c r="G252" s="409"/>
      <c r="H252" s="409"/>
      <c r="I252" s="409"/>
      <c r="J252" s="409"/>
      <c r="K252" s="409"/>
      <c r="L252" s="409"/>
      <c r="M252" s="409"/>
      <c r="N252" s="409"/>
      <c r="O252" s="409"/>
      <c r="P252" s="409"/>
      <c r="Q252" s="409"/>
      <c r="R252" s="409"/>
      <c r="S252" s="409"/>
      <c r="T252" s="409"/>
      <c r="U252" s="409"/>
      <c r="V252" s="409"/>
      <c r="W252" s="409"/>
      <c r="X252" s="409"/>
      <c r="Y252" s="409"/>
      <c r="Z252" s="27"/>
      <c r="AA252" s="604"/>
      <c r="AB252" s="592"/>
      <c r="AC252" s="592"/>
    </row>
    <row r="253" spans="1:29" ht="34.5" hidden="1">
      <c r="A253" s="269"/>
      <c r="B253" s="567" t="s">
        <v>236</v>
      </c>
      <c r="C253" s="568"/>
      <c r="D253" s="569"/>
      <c r="E253" s="23"/>
      <c r="F253" s="569"/>
      <c r="G253" s="569"/>
      <c r="H253" s="569"/>
      <c r="I253" s="569"/>
      <c r="J253" s="569"/>
      <c r="K253" s="569"/>
      <c r="L253" s="569"/>
      <c r="M253" s="569"/>
      <c r="N253" s="569"/>
      <c r="O253" s="569"/>
      <c r="P253" s="569"/>
      <c r="Q253" s="569"/>
      <c r="R253" s="569"/>
      <c r="S253" s="569"/>
      <c r="T253" s="569"/>
      <c r="U253" s="569"/>
      <c r="V253" s="569"/>
      <c r="W253" s="569"/>
      <c r="X253" s="569"/>
      <c r="Y253" s="569"/>
      <c r="Z253" s="273"/>
      <c r="AA253" s="604"/>
      <c r="AB253" s="592"/>
      <c r="AC253" s="592"/>
    </row>
    <row r="254" spans="1:29" ht="34.5" hidden="1">
      <c r="A254" s="322"/>
      <c r="B254" s="323" t="s">
        <v>277</v>
      </c>
      <c r="C254" s="324" t="s">
        <v>276</v>
      </c>
      <c r="D254" s="325">
        <v>24</v>
      </c>
      <c r="E254" s="23">
        <f t="shared" si="167"/>
        <v>0</v>
      </c>
      <c r="F254" s="325">
        <f>SUM(F268+F267+F264+F258+F255)</f>
        <v>4</v>
      </c>
      <c r="G254" s="325">
        <f t="shared" ref="G254:J254" si="211">SUM(G268+G267+G264+G258+G255)</f>
        <v>0</v>
      </c>
      <c r="H254" s="325">
        <f t="shared" si="211"/>
        <v>0</v>
      </c>
      <c r="I254" s="325">
        <f t="shared" si="211"/>
        <v>0</v>
      </c>
      <c r="J254" s="325">
        <f t="shared" si="211"/>
        <v>0</v>
      </c>
      <c r="K254" s="325">
        <f>SUM(K268+K267+K264+K258+K255)</f>
        <v>7</v>
      </c>
      <c r="L254" s="325">
        <f t="shared" ref="L254:O254" si="212">SUM(L268+L267+L264+L258+L255)</f>
        <v>0</v>
      </c>
      <c r="M254" s="325">
        <f t="shared" si="212"/>
        <v>0</v>
      </c>
      <c r="N254" s="325">
        <f t="shared" si="212"/>
        <v>0</v>
      </c>
      <c r="O254" s="325">
        <f t="shared" si="212"/>
        <v>0</v>
      </c>
      <c r="P254" s="325">
        <f>SUM(P268+P267+P264+P258+P255)</f>
        <v>6</v>
      </c>
      <c r="Q254" s="325">
        <f t="shared" ref="Q254:T254" si="213">SUM(Q268+Q267+Q264+Q258+Q255)</f>
        <v>0</v>
      </c>
      <c r="R254" s="325">
        <f t="shared" si="213"/>
        <v>0</v>
      </c>
      <c r="S254" s="325">
        <f t="shared" si="213"/>
        <v>0</v>
      </c>
      <c r="T254" s="325">
        <f t="shared" si="213"/>
        <v>0</v>
      </c>
      <c r="U254" s="325">
        <f>SUM(U268+U267+U264+U258+U255)</f>
        <v>7</v>
      </c>
      <c r="V254" s="325">
        <f t="shared" ref="V254:Y254" si="214">SUM(V268+V267+V264+V258+V255)</f>
        <v>0</v>
      </c>
      <c r="W254" s="325">
        <f t="shared" si="214"/>
        <v>0</v>
      </c>
      <c r="X254" s="325">
        <f t="shared" si="214"/>
        <v>0</v>
      </c>
      <c r="Y254" s="325">
        <f t="shared" si="214"/>
        <v>0</v>
      </c>
      <c r="Z254" s="327" t="s">
        <v>149</v>
      </c>
      <c r="AA254" s="604" t="s">
        <v>438</v>
      </c>
      <c r="AB254" s="592"/>
      <c r="AC254" s="592"/>
    </row>
    <row r="255" spans="1:29" s="331" customFormat="1" ht="34.5" hidden="1">
      <c r="A255" s="328"/>
      <c r="B255" s="329" t="s">
        <v>278</v>
      </c>
      <c r="C255" s="330" t="s">
        <v>238</v>
      </c>
      <c r="D255" s="325">
        <v>2</v>
      </c>
      <c r="E255" s="23">
        <f t="shared" si="167"/>
        <v>0</v>
      </c>
      <c r="F255" s="325">
        <f t="shared" ref="F255:T255" si="215">SUM(F256:F257)</f>
        <v>0</v>
      </c>
      <c r="G255" s="325">
        <f t="shared" si="215"/>
        <v>0</v>
      </c>
      <c r="H255" s="325">
        <f t="shared" si="215"/>
        <v>0</v>
      </c>
      <c r="I255" s="325">
        <f t="shared" si="215"/>
        <v>0</v>
      </c>
      <c r="J255" s="325">
        <f t="shared" si="215"/>
        <v>0</v>
      </c>
      <c r="K255" s="325">
        <f t="shared" si="215"/>
        <v>1</v>
      </c>
      <c r="L255" s="325">
        <f t="shared" si="215"/>
        <v>0</v>
      </c>
      <c r="M255" s="325">
        <f t="shared" si="215"/>
        <v>0</v>
      </c>
      <c r="N255" s="325">
        <f t="shared" si="215"/>
        <v>0</v>
      </c>
      <c r="O255" s="325">
        <f t="shared" si="215"/>
        <v>0</v>
      </c>
      <c r="P255" s="325">
        <f t="shared" si="215"/>
        <v>0</v>
      </c>
      <c r="Q255" s="325">
        <f t="shared" si="215"/>
        <v>0</v>
      </c>
      <c r="R255" s="325">
        <f t="shared" si="215"/>
        <v>0</v>
      </c>
      <c r="S255" s="325">
        <f t="shared" si="215"/>
        <v>0</v>
      </c>
      <c r="T255" s="325">
        <f t="shared" si="215"/>
        <v>0</v>
      </c>
      <c r="U255" s="325">
        <f t="shared" ref="U255:Y255" si="216">SUM(U256:U257)</f>
        <v>1</v>
      </c>
      <c r="V255" s="325">
        <f t="shared" si="216"/>
        <v>0</v>
      </c>
      <c r="W255" s="325">
        <f t="shared" si="216"/>
        <v>0</v>
      </c>
      <c r="X255" s="325">
        <f t="shared" si="216"/>
        <v>0</v>
      </c>
      <c r="Y255" s="325">
        <f t="shared" si="216"/>
        <v>0</v>
      </c>
      <c r="Z255" s="327" t="s">
        <v>149</v>
      </c>
      <c r="AA255" s="609" t="s">
        <v>439</v>
      </c>
      <c r="AB255" s="601"/>
      <c r="AC255" s="601"/>
    </row>
    <row r="256" spans="1:29" hidden="1">
      <c r="A256" s="279"/>
      <c r="B256" s="280" t="s">
        <v>237</v>
      </c>
      <c r="C256" s="281" t="s">
        <v>238</v>
      </c>
      <c r="D256" s="74">
        <v>1</v>
      </c>
      <c r="E256" s="23">
        <f t="shared" si="167"/>
        <v>0</v>
      </c>
      <c r="F256" s="74">
        <v>0</v>
      </c>
      <c r="G256" s="74">
        <f>SUM(H256:J256)</f>
        <v>0</v>
      </c>
      <c r="H256" s="74"/>
      <c r="I256" s="74"/>
      <c r="J256" s="74"/>
      <c r="K256" s="74">
        <v>1</v>
      </c>
      <c r="L256" s="74">
        <f>SUM(M256:O256)</f>
        <v>0</v>
      </c>
      <c r="M256" s="74"/>
      <c r="N256" s="74"/>
      <c r="O256" s="74"/>
      <c r="P256" s="74">
        <v>0</v>
      </c>
      <c r="Q256" s="74">
        <f>SUM(R256:T256)</f>
        <v>0</v>
      </c>
      <c r="R256" s="74"/>
      <c r="S256" s="74"/>
      <c r="T256" s="74"/>
      <c r="U256" s="74">
        <v>0</v>
      </c>
      <c r="V256" s="74">
        <f>SUM(W256:Y256)</f>
        <v>0</v>
      </c>
      <c r="W256" s="74"/>
      <c r="X256" s="74"/>
      <c r="Y256" s="74"/>
      <c r="Z256" s="277" t="s">
        <v>149</v>
      </c>
      <c r="AA256" s="604"/>
      <c r="AB256" s="592"/>
      <c r="AC256" s="592"/>
    </row>
    <row r="257" spans="1:29" hidden="1">
      <c r="A257" s="279"/>
      <c r="B257" s="451" t="s">
        <v>239</v>
      </c>
      <c r="C257" s="332" t="s">
        <v>238</v>
      </c>
      <c r="D257" s="325">
        <v>1</v>
      </c>
      <c r="E257" s="23">
        <f t="shared" si="167"/>
        <v>0</v>
      </c>
      <c r="F257" s="325">
        <v>0</v>
      </c>
      <c r="G257" s="74">
        <f>SUM(H257:J257)</f>
        <v>0</v>
      </c>
      <c r="H257" s="325"/>
      <c r="I257" s="325"/>
      <c r="J257" s="325"/>
      <c r="K257" s="325">
        <v>0</v>
      </c>
      <c r="L257" s="74">
        <f>SUM(M257:O257)</f>
        <v>0</v>
      </c>
      <c r="M257" s="325"/>
      <c r="N257" s="325"/>
      <c r="O257" s="325"/>
      <c r="P257" s="325">
        <v>0</v>
      </c>
      <c r="Q257" s="74">
        <f>SUM(R257:T257)</f>
        <v>0</v>
      </c>
      <c r="R257" s="325"/>
      <c r="S257" s="325"/>
      <c r="T257" s="325"/>
      <c r="U257" s="325">
        <v>1</v>
      </c>
      <c r="V257" s="74">
        <f>SUM(W257:Y257)</f>
        <v>0</v>
      </c>
      <c r="W257" s="325"/>
      <c r="X257" s="325"/>
      <c r="Y257" s="325"/>
      <c r="Z257" s="327" t="s">
        <v>149</v>
      </c>
      <c r="AA257" s="604"/>
      <c r="AB257" s="592"/>
      <c r="AC257" s="592"/>
    </row>
    <row r="258" spans="1:29" hidden="1">
      <c r="A258" s="278"/>
      <c r="B258" s="282" t="s">
        <v>240</v>
      </c>
      <c r="C258" s="283" t="s">
        <v>241</v>
      </c>
      <c r="D258" s="74">
        <v>5</v>
      </c>
      <c r="E258" s="23">
        <f t="shared" si="167"/>
        <v>0</v>
      </c>
      <c r="F258" s="74">
        <f t="shared" ref="F258:T258" si="217">SUM(F259:F263)</f>
        <v>0</v>
      </c>
      <c r="G258" s="74">
        <f t="shared" si="217"/>
        <v>0</v>
      </c>
      <c r="H258" s="74">
        <f t="shared" si="217"/>
        <v>0</v>
      </c>
      <c r="I258" s="74">
        <f t="shared" si="217"/>
        <v>0</v>
      </c>
      <c r="J258" s="74">
        <f t="shared" si="217"/>
        <v>0</v>
      </c>
      <c r="K258" s="74">
        <f t="shared" si="217"/>
        <v>2</v>
      </c>
      <c r="L258" s="74">
        <f>SUM(L259:L263)</f>
        <v>0</v>
      </c>
      <c r="M258" s="74">
        <f t="shared" si="217"/>
        <v>0</v>
      </c>
      <c r="N258" s="74">
        <f t="shared" si="217"/>
        <v>0</v>
      </c>
      <c r="O258" s="74">
        <f t="shared" si="217"/>
        <v>0</v>
      </c>
      <c r="P258" s="74">
        <f t="shared" si="217"/>
        <v>1</v>
      </c>
      <c r="Q258" s="74">
        <f t="shared" si="217"/>
        <v>0</v>
      </c>
      <c r="R258" s="74">
        <f t="shared" si="217"/>
        <v>0</v>
      </c>
      <c r="S258" s="74">
        <f t="shared" si="217"/>
        <v>0</v>
      </c>
      <c r="T258" s="74">
        <f t="shared" si="217"/>
        <v>0</v>
      </c>
      <c r="U258" s="74">
        <f t="shared" ref="U258:Y258" si="218">SUM(U259:U263)</f>
        <v>2</v>
      </c>
      <c r="V258" s="74">
        <f t="shared" si="218"/>
        <v>0</v>
      </c>
      <c r="W258" s="74">
        <f t="shared" si="218"/>
        <v>0</v>
      </c>
      <c r="X258" s="74">
        <f t="shared" si="218"/>
        <v>0</v>
      </c>
      <c r="Y258" s="74">
        <f t="shared" si="218"/>
        <v>0</v>
      </c>
      <c r="Z258" s="277" t="s">
        <v>149</v>
      </c>
      <c r="AA258" s="604" t="s">
        <v>440</v>
      </c>
      <c r="AB258" s="592"/>
      <c r="AC258" s="592"/>
    </row>
    <row r="259" spans="1:29" hidden="1">
      <c r="A259" s="279"/>
      <c r="B259" s="280" t="s">
        <v>242</v>
      </c>
      <c r="C259" s="284" t="s">
        <v>241</v>
      </c>
      <c r="D259" s="74">
        <v>1</v>
      </c>
      <c r="E259" s="23">
        <f>SUM(G259+L259+Q259+V259)</f>
        <v>0</v>
      </c>
      <c r="F259" s="74">
        <v>0</v>
      </c>
      <c r="G259" s="74">
        <f>SUM(H259:J259)</f>
        <v>0</v>
      </c>
      <c r="H259" s="74"/>
      <c r="I259" s="74"/>
      <c r="J259" s="74"/>
      <c r="K259" s="74">
        <v>1</v>
      </c>
      <c r="L259" s="74">
        <f>SUM(M259:O259)</f>
        <v>0</v>
      </c>
      <c r="M259" s="74"/>
      <c r="N259" s="74"/>
      <c r="O259" s="74"/>
      <c r="P259" s="74">
        <v>0</v>
      </c>
      <c r="Q259" s="74">
        <f>SUM(R259:T259)</f>
        <v>0</v>
      </c>
      <c r="R259" s="74"/>
      <c r="S259" s="74"/>
      <c r="T259" s="74"/>
      <c r="U259" s="74">
        <v>0</v>
      </c>
      <c r="V259" s="74">
        <f>SUM(W259:Y259)</f>
        <v>0</v>
      </c>
      <c r="W259" s="74"/>
      <c r="X259" s="74"/>
      <c r="Y259" s="74"/>
      <c r="Z259" s="277" t="s">
        <v>149</v>
      </c>
      <c r="AA259" s="604"/>
      <c r="AB259" s="592"/>
      <c r="AC259" s="592"/>
    </row>
    <row r="260" spans="1:29" hidden="1">
      <c r="A260" s="279"/>
      <c r="B260" s="280" t="s">
        <v>243</v>
      </c>
      <c r="C260" s="284" t="s">
        <v>241</v>
      </c>
      <c r="D260" s="74">
        <v>1</v>
      </c>
      <c r="E260" s="23">
        <f>SUM(G260+L260+Q260+V260)</f>
        <v>0</v>
      </c>
      <c r="F260" s="74">
        <v>0</v>
      </c>
      <c r="G260" s="74">
        <f t="shared" ref="G260:G262" si="219">SUM(H260:J260)</f>
        <v>0</v>
      </c>
      <c r="H260" s="74"/>
      <c r="I260" s="74"/>
      <c r="J260" s="74"/>
      <c r="K260" s="74">
        <v>1</v>
      </c>
      <c r="L260" s="74">
        <f t="shared" ref="L260:L263" si="220">SUM(M260:O260)</f>
        <v>0</v>
      </c>
      <c r="M260" s="74"/>
      <c r="N260" s="74"/>
      <c r="O260" s="74"/>
      <c r="P260" s="74">
        <v>0</v>
      </c>
      <c r="Q260" s="74">
        <f t="shared" ref="Q260:Q270" si="221">SUM(R260:T260)</f>
        <v>0</v>
      </c>
      <c r="R260" s="74"/>
      <c r="S260" s="74"/>
      <c r="T260" s="74"/>
      <c r="U260" s="74">
        <v>0</v>
      </c>
      <c r="V260" s="74">
        <f t="shared" ref="V260:V262" si="222">SUM(W260:Y260)</f>
        <v>0</v>
      </c>
      <c r="W260" s="74"/>
      <c r="X260" s="74"/>
      <c r="Y260" s="74"/>
      <c r="Z260" s="277" t="s">
        <v>149</v>
      </c>
      <c r="AA260" s="604"/>
      <c r="AB260" s="592"/>
      <c r="AC260" s="592"/>
    </row>
    <row r="261" spans="1:29" ht="32.25" hidden="1" customHeight="1">
      <c r="A261" s="279"/>
      <c r="B261" s="280" t="s">
        <v>244</v>
      </c>
      <c r="C261" s="284" t="s">
        <v>241</v>
      </c>
      <c r="D261" s="74">
        <v>1</v>
      </c>
      <c r="E261" s="23">
        <f t="shared" si="167"/>
        <v>0</v>
      </c>
      <c r="F261" s="74">
        <v>0</v>
      </c>
      <c r="G261" s="74">
        <f t="shared" si="219"/>
        <v>0</v>
      </c>
      <c r="H261" s="74"/>
      <c r="I261" s="74"/>
      <c r="J261" s="74"/>
      <c r="K261" s="74">
        <v>0</v>
      </c>
      <c r="L261" s="74">
        <f t="shared" si="220"/>
        <v>0</v>
      </c>
      <c r="M261" s="74"/>
      <c r="N261" s="74"/>
      <c r="O261" s="74"/>
      <c r="P261" s="74">
        <v>1</v>
      </c>
      <c r="Q261" s="74">
        <f t="shared" si="221"/>
        <v>0</v>
      </c>
      <c r="R261" s="74"/>
      <c r="S261" s="74"/>
      <c r="T261" s="74"/>
      <c r="U261" s="74">
        <v>0</v>
      </c>
      <c r="V261" s="74">
        <f t="shared" si="222"/>
        <v>0</v>
      </c>
      <c r="W261" s="74"/>
      <c r="X261" s="74"/>
      <c r="Y261" s="74"/>
      <c r="Z261" s="277" t="s">
        <v>149</v>
      </c>
      <c r="AA261" s="604"/>
      <c r="AB261" s="592"/>
      <c r="AC261" s="592"/>
    </row>
    <row r="262" spans="1:29" hidden="1">
      <c r="A262" s="279"/>
      <c r="B262" s="280" t="s">
        <v>245</v>
      </c>
      <c r="C262" s="284" t="s">
        <v>241</v>
      </c>
      <c r="D262" s="74">
        <v>1</v>
      </c>
      <c r="E262" s="23">
        <f t="shared" si="167"/>
        <v>0</v>
      </c>
      <c r="F262" s="74">
        <v>0</v>
      </c>
      <c r="G262" s="74">
        <f t="shared" si="219"/>
        <v>0</v>
      </c>
      <c r="H262" s="74"/>
      <c r="I262" s="74"/>
      <c r="J262" s="74"/>
      <c r="K262" s="74">
        <v>0</v>
      </c>
      <c r="L262" s="74">
        <f t="shared" si="220"/>
        <v>0</v>
      </c>
      <c r="M262" s="74"/>
      <c r="N262" s="74"/>
      <c r="O262" s="74"/>
      <c r="P262" s="74">
        <v>0</v>
      </c>
      <c r="Q262" s="74">
        <f t="shared" si="221"/>
        <v>0</v>
      </c>
      <c r="R262" s="74"/>
      <c r="S262" s="74"/>
      <c r="T262" s="74"/>
      <c r="U262" s="74">
        <v>1</v>
      </c>
      <c r="V262" s="74">
        <f t="shared" si="222"/>
        <v>0</v>
      </c>
      <c r="W262" s="74"/>
      <c r="X262" s="74"/>
      <c r="Y262" s="74"/>
      <c r="Z262" s="277" t="s">
        <v>149</v>
      </c>
      <c r="AA262" s="604"/>
      <c r="AB262" s="592"/>
      <c r="AC262" s="592"/>
    </row>
    <row r="263" spans="1:29" ht="29.25" hidden="1" customHeight="1">
      <c r="A263" s="279"/>
      <c r="B263" s="280" t="s">
        <v>246</v>
      </c>
      <c r="C263" s="284" t="s">
        <v>241</v>
      </c>
      <c r="D263" s="74">
        <v>1</v>
      </c>
      <c r="E263" s="23">
        <f t="shared" si="167"/>
        <v>0</v>
      </c>
      <c r="F263" s="74">
        <v>0</v>
      </c>
      <c r="G263" s="74">
        <f>SUM(H263:J263)</f>
        <v>0</v>
      </c>
      <c r="H263" s="74"/>
      <c r="I263" s="74"/>
      <c r="J263" s="74"/>
      <c r="K263" s="74">
        <v>0</v>
      </c>
      <c r="L263" s="74">
        <f t="shared" si="220"/>
        <v>0</v>
      </c>
      <c r="M263" s="74"/>
      <c r="N263" s="74"/>
      <c r="O263" s="74"/>
      <c r="P263" s="74">
        <v>0</v>
      </c>
      <c r="Q263" s="74">
        <f t="shared" si="221"/>
        <v>0</v>
      </c>
      <c r="R263" s="74"/>
      <c r="S263" s="74"/>
      <c r="T263" s="74"/>
      <c r="U263" s="74">
        <v>1</v>
      </c>
      <c r="V263" s="74">
        <f>SUM(W263:Y263)</f>
        <v>0</v>
      </c>
      <c r="W263" s="74"/>
      <c r="X263" s="74"/>
      <c r="Y263" s="74"/>
      <c r="Z263" s="277" t="s">
        <v>149</v>
      </c>
      <c r="AA263" s="604"/>
      <c r="AB263" s="592"/>
      <c r="AC263" s="592"/>
    </row>
    <row r="264" spans="1:29" s="631" customFormat="1" hidden="1">
      <c r="A264" s="626"/>
      <c r="B264" s="627" t="s">
        <v>247</v>
      </c>
      <c r="C264" s="628" t="s">
        <v>103</v>
      </c>
      <c r="D264" s="629">
        <v>12</v>
      </c>
      <c r="E264" s="23">
        <f t="shared" si="167"/>
        <v>0</v>
      </c>
      <c r="F264" s="629">
        <f t="shared" ref="F264:P264" si="223">SUM(F266)</f>
        <v>3</v>
      </c>
      <c r="G264" s="629">
        <f t="shared" si="223"/>
        <v>0</v>
      </c>
      <c r="H264" s="629">
        <f t="shared" si="223"/>
        <v>0</v>
      </c>
      <c r="I264" s="629">
        <f t="shared" si="223"/>
        <v>0</v>
      </c>
      <c r="J264" s="629">
        <f t="shared" si="223"/>
        <v>0</v>
      </c>
      <c r="K264" s="629">
        <f t="shared" si="223"/>
        <v>3</v>
      </c>
      <c r="L264" s="629">
        <f t="shared" si="223"/>
        <v>0</v>
      </c>
      <c r="M264" s="629">
        <f t="shared" si="223"/>
        <v>0</v>
      </c>
      <c r="N264" s="629">
        <f t="shared" si="223"/>
        <v>0</v>
      </c>
      <c r="O264" s="629">
        <f t="shared" si="223"/>
        <v>0</v>
      </c>
      <c r="P264" s="629">
        <f t="shared" si="223"/>
        <v>3</v>
      </c>
      <c r="Q264" s="74">
        <f>SUM(R264:T264)</f>
        <v>0</v>
      </c>
      <c r="R264" s="629"/>
      <c r="S264" s="629"/>
      <c r="T264" s="629"/>
      <c r="U264" s="629">
        <f t="shared" ref="U264:Y264" si="224">SUM(U266)</f>
        <v>3</v>
      </c>
      <c r="V264" s="629">
        <f t="shared" si="224"/>
        <v>0</v>
      </c>
      <c r="W264" s="629">
        <f t="shared" si="224"/>
        <v>0</v>
      </c>
      <c r="X264" s="629">
        <f t="shared" si="224"/>
        <v>0</v>
      </c>
      <c r="Y264" s="629">
        <f t="shared" si="224"/>
        <v>0</v>
      </c>
      <c r="Z264" s="630" t="s">
        <v>149</v>
      </c>
      <c r="AA264" s="605" t="s">
        <v>457</v>
      </c>
      <c r="AB264" s="598"/>
      <c r="AC264" s="598"/>
    </row>
    <row r="265" spans="1:29" hidden="1">
      <c r="A265" s="285"/>
      <c r="B265" s="286" t="s">
        <v>248</v>
      </c>
      <c r="C265" s="287" t="s">
        <v>103</v>
      </c>
      <c r="D265" s="73">
        <v>12</v>
      </c>
      <c r="E265" s="23">
        <f t="shared" si="167"/>
        <v>0</v>
      </c>
      <c r="F265" s="73">
        <v>3</v>
      </c>
      <c r="G265" s="73">
        <f>SUM(H265:J265)</f>
        <v>0</v>
      </c>
      <c r="H265" s="73"/>
      <c r="I265" s="73"/>
      <c r="J265" s="73"/>
      <c r="K265" s="73">
        <v>3</v>
      </c>
      <c r="L265" s="73">
        <f>SUM(M265:O265)</f>
        <v>0</v>
      </c>
      <c r="M265" s="73"/>
      <c r="N265" s="73"/>
      <c r="O265" s="73"/>
      <c r="P265" s="73">
        <v>3</v>
      </c>
      <c r="Q265" s="74">
        <f t="shared" si="221"/>
        <v>0</v>
      </c>
      <c r="R265" s="73"/>
      <c r="S265" s="73"/>
      <c r="T265" s="73"/>
      <c r="U265" s="73">
        <v>3</v>
      </c>
      <c r="V265" s="73">
        <f>SUM(W265:Y265)</f>
        <v>0</v>
      </c>
      <c r="W265" s="73"/>
      <c r="X265" s="73"/>
      <c r="Y265" s="73"/>
      <c r="Z265" s="24" t="s">
        <v>149</v>
      </c>
      <c r="AA265" s="604"/>
      <c r="AB265" s="592"/>
      <c r="AC265" s="592"/>
    </row>
    <row r="266" spans="1:29" hidden="1">
      <c r="A266" s="285"/>
      <c r="B266" s="286" t="s">
        <v>249</v>
      </c>
      <c r="C266" s="287" t="s">
        <v>103</v>
      </c>
      <c r="D266" s="74">
        <v>12</v>
      </c>
      <c r="E266" s="23">
        <f t="shared" si="167"/>
        <v>0</v>
      </c>
      <c r="F266" s="74">
        <v>3</v>
      </c>
      <c r="G266" s="73">
        <f t="shared" ref="G266:G267" si="225">SUM(H266:J266)</f>
        <v>0</v>
      </c>
      <c r="H266" s="74"/>
      <c r="I266" s="74"/>
      <c r="J266" s="74"/>
      <c r="K266" s="74">
        <v>3</v>
      </c>
      <c r="L266" s="73">
        <f t="shared" ref="L266:L267" si="226">SUM(M266:O266)</f>
        <v>0</v>
      </c>
      <c r="M266" s="74"/>
      <c r="N266" s="74"/>
      <c r="O266" s="74"/>
      <c r="P266" s="74">
        <v>3</v>
      </c>
      <c r="Q266" s="74">
        <f t="shared" si="221"/>
        <v>0</v>
      </c>
      <c r="R266" s="74"/>
      <c r="S266" s="74"/>
      <c r="T266" s="74"/>
      <c r="U266" s="74">
        <v>3</v>
      </c>
      <c r="V266" s="73">
        <f t="shared" ref="V266:V267" si="227">SUM(W266:Y266)</f>
        <v>0</v>
      </c>
      <c r="W266" s="74"/>
      <c r="X266" s="74"/>
      <c r="Y266" s="74"/>
      <c r="Z266" s="277" t="s">
        <v>149</v>
      </c>
      <c r="AA266" s="604"/>
      <c r="AB266" s="592"/>
      <c r="AC266" s="592"/>
    </row>
    <row r="267" spans="1:29" ht="42.75" hidden="1" customHeight="1">
      <c r="A267" s="288"/>
      <c r="B267" s="289" t="s">
        <v>318</v>
      </c>
      <c r="C267" s="290" t="s">
        <v>238</v>
      </c>
      <c r="D267" s="74">
        <v>1</v>
      </c>
      <c r="E267" s="23">
        <f t="shared" si="167"/>
        <v>0</v>
      </c>
      <c r="F267" s="74">
        <v>0</v>
      </c>
      <c r="G267" s="73">
        <f t="shared" si="225"/>
        <v>0</v>
      </c>
      <c r="H267" s="74"/>
      <c r="I267" s="74"/>
      <c r="J267" s="74"/>
      <c r="K267" s="325">
        <v>0</v>
      </c>
      <c r="L267" s="73">
        <f t="shared" si="226"/>
        <v>0</v>
      </c>
      <c r="M267" s="325"/>
      <c r="N267" s="325"/>
      <c r="O267" s="325"/>
      <c r="P267" s="325">
        <v>1</v>
      </c>
      <c r="Q267" s="74">
        <f t="shared" si="221"/>
        <v>0</v>
      </c>
      <c r="R267" s="325"/>
      <c r="S267" s="325"/>
      <c r="T267" s="325"/>
      <c r="U267" s="74">
        <v>0</v>
      </c>
      <c r="V267" s="73">
        <f t="shared" si="227"/>
        <v>0</v>
      </c>
      <c r="W267" s="74"/>
      <c r="X267" s="74"/>
      <c r="Y267" s="74"/>
      <c r="Z267" s="277" t="s">
        <v>149</v>
      </c>
      <c r="AA267" s="604"/>
      <c r="AB267" s="592"/>
      <c r="AC267" s="592"/>
    </row>
    <row r="268" spans="1:29" hidden="1">
      <c r="A268" s="288"/>
      <c r="B268" s="289" t="s">
        <v>250</v>
      </c>
      <c r="C268" s="290" t="s">
        <v>103</v>
      </c>
      <c r="D268" s="74">
        <v>4</v>
      </c>
      <c r="E268" s="23">
        <f t="shared" ref="E268:E302" si="228">SUM(G268+L268+Q268+V268)</f>
        <v>0</v>
      </c>
      <c r="F268" s="74">
        <f t="shared" ref="F268:P268" si="229">SUM(F269:F270)</f>
        <v>1</v>
      </c>
      <c r="G268" s="74">
        <f t="shared" si="229"/>
        <v>0</v>
      </c>
      <c r="H268" s="74">
        <f t="shared" si="229"/>
        <v>0</v>
      </c>
      <c r="I268" s="74">
        <f t="shared" si="229"/>
        <v>0</v>
      </c>
      <c r="J268" s="74">
        <f t="shared" si="229"/>
        <v>0</v>
      </c>
      <c r="K268" s="74">
        <f t="shared" si="229"/>
        <v>1</v>
      </c>
      <c r="L268" s="74">
        <f t="shared" si="229"/>
        <v>0</v>
      </c>
      <c r="M268" s="74">
        <f t="shared" si="229"/>
        <v>0</v>
      </c>
      <c r="N268" s="74">
        <f t="shared" si="229"/>
        <v>0</v>
      </c>
      <c r="O268" s="74">
        <f t="shared" si="229"/>
        <v>0</v>
      </c>
      <c r="P268" s="74">
        <f t="shared" si="229"/>
        <v>1</v>
      </c>
      <c r="Q268" s="74">
        <f t="shared" si="221"/>
        <v>0</v>
      </c>
      <c r="R268" s="74"/>
      <c r="S268" s="74"/>
      <c r="T268" s="74"/>
      <c r="U268" s="74">
        <f t="shared" ref="U268:Y268" si="230">SUM(U269:U270)</f>
        <v>1</v>
      </c>
      <c r="V268" s="74">
        <f t="shared" si="230"/>
        <v>0</v>
      </c>
      <c r="W268" s="74">
        <f t="shared" si="230"/>
        <v>0</v>
      </c>
      <c r="X268" s="74">
        <f t="shared" si="230"/>
        <v>0</v>
      </c>
      <c r="Y268" s="74">
        <f t="shared" si="230"/>
        <v>0</v>
      </c>
      <c r="Z268" s="277" t="s">
        <v>149</v>
      </c>
      <c r="AA268" s="604" t="s">
        <v>441</v>
      </c>
      <c r="AB268" s="592"/>
      <c r="AC268" s="592"/>
    </row>
    <row r="269" spans="1:29" ht="34.5" hidden="1">
      <c r="A269" s="291"/>
      <c r="B269" s="292" t="s">
        <v>251</v>
      </c>
      <c r="C269" s="293" t="s">
        <v>103</v>
      </c>
      <c r="D269" s="74">
        <v>2</v>
      </c>
      <c r="E269" s="23">
        <f t="shared" si="228"/>
        <v>0</v>
      </c>
      <c r="F269" s="74">
        <v>1</v>
      </c>
      <c r="G269" s="74">
        <f>SUM(H269:J269)</f>
        <v>0</v>
      </c>
      <c r="H269" s="74"/>
      <c r="I269" s="74"/>
      <c r="J269" s="74"/>
      <c r="K269" s="74">
        <v>0</v>
      </c>
      <c r="L269" s="74">
        <f>SUM(M269:O269)</f>
        <v>0</v>
      </c>
      <c r="M269" s="74"/>
      <c r="N269" s="74"/>
      <c r="O269" s="74"/>
      <c r="P269" s="74">
        <v>1</v>
      </c>
      <c r="Q269" s="74">
        <f>SUM(R269:T269)</f>
        <v>0</v>
      </c>
      <c r="R269" s="74"/>
      <c r="S269" s="74"/>
      <c r="T269" s="74"/>
      <c r="U269" s="74">
        <v>0</v>
      </c>
      <c r="V269" s="74">
        <f>SUM(W269:Y269)</f>
        <v>0</v>
      </c>
      <c r="W269" s="74"/>
      <c r="X269" s="74"/>
      <c r="Y269" s="74"/>
      <c r="Z269" s="277" t="s">
        <v>149</v>
      </c>
      <c r="AA269" s="604"/>
      <c r="AB269" s="592"/>
      <c r="AC269" s="592"/>
    </row>
    <row r="270" spans="1:29" ht="34.5" hidden="1">
      <c r="A270" s="291"/>
      <c r="B270" s="292" t="s">
        <v>252</v>
      </c>
      <c r="C270" s="294" t="s">
        <v>103</v>
      </c>
      <c r="D270" s="74">
        <v>2</v>
      </c>
      <c r="E270" s="23">
        <f t="shared" si="228"/>
        <v>0</v>
      </c>
      <c r="F270" s="74">
        <v>0</v>
      </c>
      <c r="G270" s="74">
        <f>SUM(H270:J270)</f>
        <v>0</v>
      </c>
      <c r="H270" s="74"/>
      <c r="I270" s="74"/>
      <c r="J270" s="74"/>
      <c r="K270" s="74">
        <v>1</v>
      </c>
      <c r="L270" s="74">
        <f>SUM(M270:O270)</f>
        <v>0</v>
      </c>
      <c r="M270" s="74"/>
      <c r="N270" s="74"/>
      <c r="O270" s="74"/>
      <c r="P270" s="74">
        <v>0</v>
      </c>
      <c r="Q270" s="74">
        <f t="shared" si="221"/>
        <v>0</v>
      </c>
      <c r="R270" s="74"/>
      <c r="S270" s="74"/>
      <c r="T270" s="74"/>
      <c r="U270" s="74">
        <v>1</v>
      </c>
      <c r="V270" s="74">
        <f>SUM(W270:Y270)</f>
        <v>0</v>
      </c>
      <c r="W270" s="74"/>
      <c r="X270" s="74"/>
      <c r="Y270" s="74"/>
      <c r="Z270" s="277" t="s">
        <v>149</v>
      </c>
      <c r="AA270" s="604"/>
      <c r="AB270" s="592"/>
      <c r="AC270" s="592"/>
    </row>
    <row r="271" spans="1:29" ht="34.5" hidden="1">
      <c r="A271" s="553"/>
      <c r="B271" s="554" t="s">
        <v>325</v>
      </c>
      <c r="C271" s="555" t="s">
        <v>106</v>
      </c>
      <c r="D271" s="556">
        <v>690</v>
      </c>
      <c r="E271" s="23">
        <f t="shared" si="228"/>
        <v>0</v>
      </c>
      <c r="F271" s="556">
        <f t="shared" ref="F271:Y271" si="231">SUM(F272:F277)</f>
        <v>140</v>
      </c>
      <c r="G271" s="556">
        <f t="shared" si="231"/>
        <v>0</v>
      </c>
      <c r="H271" s="556">
        <f t="shared" si="231"/>
        <v>0</v>
      </c>
      <c r="I271" s="556">
        <f t="shared" si="231"/>
        <v>0</v>
      </c>
      <c r="J271" s="556">
        <f t="shared" si="231"/>
        <v>0</v>
      </c>
      <c r="K271" s="556">
        <f t="shared" si="231"/>
        <v>225</v>
      </c>
      <c r="L271" s="556">
        <f t="shared" si="231"/>
        <v>0</v>
      </c>
      <c r="M271" s="556">
        <f t="shared" si="231"/>
        <v>0</v>
      </c>
      <c r="N271" s="556">
        <f t="shared" si="231"/>
        <v>0</v>
      </c>
      <c r="O271" s="556">
        <f t="shared" si="231"/>
        <v>0</v>
      </c>
      <c r="P271" s="556">
        <f t="shared" si="231"/>
        <v>140</v>
      </c>
      <c r="Q271" s="556">
        <f t="shared" si="231"/>
        <v>0</v>
      </c>
      <c r="R271" s="556">
        <f t="shared" si="231"/>
        <v>0</v>
      </c>
      <c r="S271" s="556">
        <f t="shared" si="231"/>
        <v>0</v>
      </c>
      <c r="T271" s="556">
        <f t="shared" si="231"/>
        <v>0</v>
      </c>
      <c r="U271" s="556">
        <f t="shared" si="231"/>
        <v>185</v>
      </c>
      <c r="V271" s="556">
        <f t="shared" si="231"/>
        <v>0</v>
      </c>
      <c r="W271" s="556">
        <f t="shared" si="231"/>
        <v>0</v>
      </c>
      <c r="X271" s="556">
        <f t="shared" si="231"/>
        <v>0</v>
      </c>
      <c r="Y271" s="556">
        <f t="shared" si="231"/>
        <v>0</v>
      </c>
      <c r="Z271" s="552" t="s">
        <v>467</v>
      </c>
      <c r="AA271" s="604" t="s">
        <v>442</v>
      </c>
      <c r="AB271" s="592"/>
      <c r="AC271" s="592"/>
    </row>
    <row r="272" spans="1:29" ht="40.5" hidden="1">
      <c r="A272" s="298"/>
      <c r="B272" s="255" t="s">
        <v>253</v>
      </c>
      <c r="C272" s="299" t="s">
        <v>106</v>
      </c>
      <c r="D272" s="74">
        <v>30</v>
      </c>
      <c r="E272" s="23">
        <f t="shared" si="228"/>
        <v>0</v>
      </c>
      <c r="F272" s="74">
        <v>0</v>
      </c>
      <c r="G272" s="74">
        <f t="shared" ref="G272:G277" si="232">SUM(H272:J272)</f>
        <v>0</v>
      </c>
      <c r="H272" s="74"/>
      <c r="I272" s="74"/>
      <c r="J272" s="74"/>
      <c r="K272" s="74">
        <v>30</v>
      </c>
      <c r="L272" s="74">
        <f>SUM(M272:O272)</f>
        <v>0</v>
      </c>
      <c r="M272" s="74"/>
      <c r="N272" s="74"/>
      <c r="O272" s="74"/>
      <c r="P272" s="74">
        <v>0</v>
      </c>
      <c r="Q272" s="74">
        <f>SUM(R272:T272)</f>
        <v>0</v>
      </c>
      <c r="R272" s="74"/>
      <c r="S272" s="74"/>
      <c r="T272" s="74"/>
      <c r="U272" s="74">
        <v>0</v>
      </c>
      <c r="V272" s="74">
        <f>SUM(W272:Y272)</f>
        <v>0</v>
      </c>
      <c r="W272" s="74"/>
      <c r="X272" s="74"/>
      <c r="Y272" s="74"/>
      <c r="Z272" s="300" t="s">
        <v>254</v>
      </c>
      <c r="AA272" s="604"/>
      <c r="AB272" s="592"/>
      <c r="AC272" s="592"/>
    </row>
    <row r="273" spans="1:29" ht="47.25" hidden="1" customHeight="1">
      <c r="A273" s="298"/>
      <c r="B273" s="334" t="s">
        <v>319</v>
      </c>
      <c r="C273" s="335" t="s">
        <v>106</v>
      </c>
      <c r="D273" s="325">
        <v>10</v>
      </c>
      <c r="E273" s="23">
        <f t="shared" si="228"/>
        <v>0</v>
      </c>
      <c r="F273" s="325">
        <v>0</v>
      </c>
      <c r="G273" s="325">
        <f t="shared" si="232"/>
        <v>0</v>
      </c>
      <c r="H273" s="325"/>
      <c r="I273" s="325"/>
      <c r="J273" s="325"/>
      <c r="K273" s="325">
        <v>10</v>
      </c>
      <c r="L273" s="74">
        <f t="shared" ref="L273:L277" si="233">SUM(M273:O273)</f>
        <v>0</v>
      </c>
      <c r="M273" s="325"/>
      <c r="N273" s="325"/>
      <c r="O273" s="325"/>
      <c r="P273" s="325">
        <v>0</v>
      </c>
      <c r="Q273" s="74">
        <f>SUM(R273:T273)</f>
        <v>0</v>
      </c>
      <c r="R273" s="325"/>
      <c r="S273" s="325"/>
      <c r="T273" s="325"/>
      <c r="U273" s="325">
        <v>0</v>
      </c>
      <c r="V273" s="74">
        <f t="shared" ref="V273:V277" si="234">SUM(W273:Y273)</f>
        <v>0</v>
      </c>
      <c r="W273" s="325"/>
      <c r="X273" s="325"/>
      <c r="Y273" s="325"/>
      <c r="Z273" s="369" t="s">
        <v>255</v>
      </c>
      <c r="AA273" s="604"/>
      <c r="AB273" s="592"/>
      <c r="AC273" s="592"/>
    </row>
    <row r="274" spans="1:29" ht="29.25" hidden="1" customHeight="1">
      <c r="A274" s="298"/>
      <c r="B274" s="334" t="s">
        <v>320</v>
      </c>
      <c r="C274" s="335" t="s">
        <v>106</v>
      </c>
      <c r="D274" s="325">
        <v>40</v>
      </c>
      <c r="E274" s="23">
        <f t="shared" si="228"/>
        <v>0</v>
      </c>
      <c r="F274" s="325">
        <v>0</v>
      </c>
      <c r="G274" s="325">
        <f t="shared" si="232"/>
        <v>0</v>
      </c>
      <c r="H274" s="325"/>
      <c r="I274" s="325"/>
      <c r="J274" s="325"/>
      <c r="K274" s="325">
        <v>20</v>
      </c>
      <c r="L274" s="74">
        <f t="shared" si="233"/>
        <v>0</v>
      </c>
      <c r="M274" s="325"/>
      <c r="N274" s="325"/>
      <c r="O274" s="325"/>
      <c r="P274" s="325">
        <v>0</v>
      </c>
      <c r="Q274" s="74">
        <f t="shared" ref="Q274:Q276" si="235">SUM(R274:T274)</f>
        <v>0</v>
      </c>
      <c r="R274" s="325"/>
      <c r="S274" s="325"/>
      <c r="T274" s="325"/>
      <c r="U274" s="325">
        <v>20</v>
      </c>
      <c r="V274" s="74">
        <f t="shared" si="234"/>
        <v>0</v>
      </c>
      <c r="W274" s="325"/>
      <c r="X274" s="325"/>
      <c r="Y274" s="325"/>
      <c r="Z274" s="327" t="s">
        <v>149</v>
      </c>
      <c r="AA274" s="604"/>
      <c r="AB274" s="592"/>
      <c r="AC274" s="592"/>
    </row>
    <row r="275" spans="1:29" ht="39.75" hidden="1" customHeight="1">
      <c r="A275" s="298"/>
      <c r="B275" s="255" t="s">
        <v>321</v>
      </c>
      <c r="C275" s="299" t="s">
        <v>106</v>
      </c>
      <c r="D275" s="74">
        <v>500</v>
      </c>
      <c r="E275" s="23">
        <f t="shared" si="228"/>
        <v>0</v>
      </c>
      <c r="F275" s="74">
        <v>125</v>
      </c>
      <c r="G275" s="325">
        <f t="shared" si="232"/>
        <v>0</v>
      </c>
      <c r="H275" s="74"/>
      <c r="I275" s="74"/>
      <c r="J275" s="74"/>
      <c r="K275" s="74">
        <v>125</v>
      </c>
      <c r="L275" s="74">
        <f>SUM(M275:O275)</f>
        <v>0</v>
      </c>
      <c r="M275" s="74"/>
      <c r="N275" s="74"/>
      <c r="O275" s="74"/>
      <c r="P275" s="74">
        <v>125</v>
      </c>
      <c r="Q275" s="74">
        <f t="shared" si="235"/>
        <v>0</v>
      </c>
      <c r="R275" s="74"/>
      <c r="S275" s="74"/>
      <c r="T275" s="74"/>
      <c r="U275" s="74">
        <v>125</v>
      </c>
      <c r="V275" s="74">
        <f t="shared" si="234"/>
        <v>0</v>
      </c>
      <c r="W275" s="74"/>
      <c r="X275" s="74"/>
      <c r="Y275" s="74"/>
      <c r="Z275" s="277" t="s">
        <v>149</v>
      </c>
      <c r="AA275" s="604"/>
      <c r="AB275" s="592"/>
      <c r="AC275" s="592"/>
    </row>
    <row r="276" spans="1:29" ht="36.75" hidden="1" customHeight="1">
      <c r="A276" s="298"/>
      <c r="B276" s="255" t="s">
        <v>322</v>
      </c>
      <c r="C276" s="299" t="s">
        <v>106</v>
      </c>
      <c r="D276" s="301">
        <v>60</v>
      </c>
      <c r="E276" s="23">
        <f t="shared" si="228"/>
        <v>0</v>
      </c>
      <c r="F276" s="301">
        <v>15</v>
      </c>
      <c r="G276" s="325">
        <f t="shared" si="232"/>
        <v>0</v>
      </c>
      <c r="H276" s="301"/>
      <c r="I276" s="301"/>
      <c r="J276" s="301"/>
      <c r="K276" s="301">
        <v>15</v>
      </c>
      <c r="L276" s="74">
        <f t="shared" si="233"/>
        <v>0</v>
      </c>
      <c r="M276" s="301"/>
      <c r="N276" s="301"/>
      <c r="O276" s="301"/>
      <c r="P276" s="301">
        <v>15</v>
      </c>
      <c r="Q276" s="74">
        <f t="shared" si="235"/>
        <v>0</v>
      </c>
      <c r="R276" s="301"/>
      <c r="S276" s="301"/>
      <c r="T276" s="301"/>
      <c r="U276" s="301">
        <v>15</v>
      </c>
      <c r="V276" s="74">
        <f>SUM(W276:Y276)</f>
        <v>0</v>
      </c>
      <c r="W276" s="301"/>
      <c r="X276" s="301"/>
      <c r="Y276" s="301"/>
      <c r="Z276" s="300" t="s">
        <v>88</v>
      </c>
      <c r="AA276" s="604"/>
      <c r="AB276" s="592"/>
      <c r="AC276" s="592"/>
    </row>
    <row r="277" spans="1:29" ht="28.5" hidden="1" customHeight="1">
      <c r="A277" s="298"/>
      <c r="B277" s="255" t="s">
        <v>323</v>
      </c>
      <c r="C277" s="299" t="s">
        <v>106</v>
      </c>
      <c r="D277" s="74">
        <v>50</v>
      </c>
      <c r="E277" s="23">
        <f t="shared" si="228"/>
        <v>0</v>
      </c>
      <c r="F277" s="74">
        <v>0</v>
      </c>
      <c r="G277" s="325">
        <f t="shared" si="232"/>
        <v>0</v>
      </c>
      <c r="H277" s="74"/>
      <c r="I277" s="74"/>
      <c r="J277" s="74"/>
      <c r="K277" s="74">
        <v>25</v>
      </c>
      <c r="L277" s="74">
        <f t="shared" si="233"/>
        <v>0</v>
      </c>
      <c r="M277" s="74"/>
      <c r="N277" s="74"/>
      <c r="O277" s="74"/>
      <c r="P277" s="74">
        <v>0</v>
      </c>
      <c r="Q277" s="74">
        <f>SUM(R277:T277)</f>
        <v>0</v>
      </c>
      <c r="R277" s="74"/>
      <c r="S277" s="74"/>
      <c r="T277" s="74"/>
      <c r="U277" s="74">
        <v>25</v>
      </c>
      <c r="V277" s="74">
        <f t="shared" si="234"/>
        <v>0</v>
      </c>
      <c r="W277" s="74"/>
      <c r="X277" s="74"/>
      <c r="Y277" s="74"/>
      <c r="Z277" s="277" t="s">
        <v>149</v>
      </c>
      <c r="AA277" s="604"/>
      <c r="AB277" s="592"/>
      <c r="AC277" s="592"/>
    </row>
    <row r="278" spans="1:29" ht="34.5" hidden="1">
      <c r="A278" s="548"/>
      <c r="B278" s="549" t="s">
        <v>324</v>
      </c>
      <c r="C278" s="550" t="s">
        <v>103</v>
      </c>
      <c r="D278" s="551">
        <v>360</v>
      </c>
      <c r="E278" s="23">
        <f t="shared" si="228"/>
        <v>0</v>
      </c>
      <c r="F278" s="551">
        <f t="shared" ref="F278:T278" si="236">SUM(F282+F279)</f>
        <v>90</v>
      </c>
      <c r="G278" s="551">
        <f t="shared" si="236"/>
        <v>0</v>
      </c>
      <c r="H278" s="551">
        <f t="shared" si="236"/>
        <v>0</v>
      </c>
      <c r="I278" s="551">
        <f t="shared" si="236"/>
        <v>0</v>
      </c>
      <c r="J278" s="551">
        <f t="shared" si="236"/>
        <v>0</v>
      </c>
      <c r="K278" s="551">
        <f t="shared" si="236"/>
        <v>90</v>
      </c>
      <c r="L278" s="551">
        <f t="shared" si="236"/>
        <v>0</v>
      </c>
      <c r="M278" s="551">
        <f t="shared" si="236"/>
        <v>0</v>
      </c>
      <c r="N278" s="551">
        <f t="shared" si="236"/>
        <v>0</v>
      </c>
      <c r="O278" s="551">
        <f t="shared" si="236"/>
        <v>0</v>
      </c>
      <c r="P278" s="551">
        <f t="shared" si="236"/>
        <v>90</v>
      </c>
      <c r="Q278" s="551">
        <f t="shared" si="236"/>
        <v>0</v>
      </c>
      <c r="R278" s="551">
        <f t="shared" si="236"/>
        <v>0</v>
      </c>
      <c r="S278" s="551">
        <f t="shared" si="236"/>
        <v>0</v>
      </c>
      <c r="T278" s="551">
        <f t="shared" si="236"/>
        <v>0</v>
      </c>
      <c r="U278" s="551">
        <f t="shared" ref="U278:Y278" si="237">SUM(U282+U279)</f>
        <v>90</v>
      </c>
      <c r="V278" s="551">
        <f t="shared" si="237"/>
        <v>0</v>
      </c>
      <c r="W278" s="551">
        <f t="shared" si="237"/>
        <v>0</v>
      </c>
      <c r="X278" s="551">
        <f t="shared" si="237"/>
        <v>0</v>
      </c>
      <c r="Y278" s="551">
        <f t="shared" si="237"/>
        <v>0</v>
      </c>
      <c r="Z278" s="552" t="s">
        <v>466</v>
      </c>
      <c r="AA278" s="604" t="s">
        <v>443</v>
      </c>
      <c r="AB278" s="592"/>
      <c r="AC278" s="592"/>
    </row>
    <row r="279" spans="1:29" s="631" customFormat="1" ht="37.5" hidden="1" customHeight="1">
      <c r="A279" s="298"/>
      <c r="B279" s="334" t="s">
        <v>279</v>
      </c>
      <c r="C279" s="336" t="s">
        <v>103</v>
      </c>
      <c r="D279" s="632">
        <v>40</v>
      </c>
      <c r="E279" s="23">
        <f t="shared" si="228"/>
        <v>0</v>
      </c>
      <c r="F279" s="632">
        <f>SUM(F280:F281)</f>
        <v>10</v>
      </c>
      <c r="G279" s="632">
        <f t="shared" ref="G279:Y279" si="238">SUM(G280:G281)</f>
        <v>0</v>
      </c>
      <c r="H279" s="632">
        <f t="shared" si="238"/>
        <v>0</v>
      </c>
      <c r="I279" s="632">
        <f t="shared" si="238"/>
        <v>0</v>
      </c>
      <c r="J279" s="632">
        <f t="shared" si="238"/>
        <v>0</v>
      </c>
      <c r="K279" s="632">
        <f t="shared" si="238"/>
        <v>10</v>
      </c>
      <c r="L279" s="632">
        <f t="shared" si="238"/>
        <v>0</v>
      </c>
      <c r="M279" s="632">
        <f t="shared" si="238"/>
        <v>0</v>
      </c>
      <c r="N279" s="632">
        <f t="shared" si="238"/>
        <v>0</v>
      </c>
      <c r="O279" s="632">
        <f t="shared" si="238"/>
        <v>0</v>
      </c>
      <c r="P279" s="632">
        <f t="shared" si="238"/>
        <v>10</v>
      </c>
      <c r="Q279" s="632">
        <f t="shared" si="238"/>
        <v>0</v>
      </c>
      <c r="R279" s="632">
        <f t="shared" si="238"/>
        <v>0</v>
      </c>
      <c r="S279" s="632">
        <f t="shared" si="238"/>
        <v>0</v>
      </c>
      <c r="T279" s="632">
        <f t="shared" si="238"/>
        <v>0</v>
      </c>
      <c r="U279" s="632">
        <f t="shared" si="238"/>
        <v>10</v>
      </c>
      <c r="V279" s="632">
        <f t="shared" si="238"/>
        <v>0</v>
      </c>
      <c r="W279" s="632">
        <f t="shared" si="238"/>
        <v>0</v>
      </c>
      <c r="X279" s="632">
        <f t="shared" si="238"/>
        <v>0</v>
      </c>
      <c r="Y279" s="632">
        <f t="shared" si="238"/>
        <v>0</v>
      </c>
      <c r="Z279" s="633" t="s">
        <v>466</v>
      </c>
      <c r="AA279" s="605" t="s">
        <v>444</v>
      </c>
      <c r="AB279" s="598"/>
      <c r="AC279" s="598"/>
    </row>
    <row r="280" spans="1:29" s="337" customFormat="1" hidden="1">
      <c r="A280" s="537"/>
      <c r="B280" s="255" t="s">
        <v>256</v>
      </c>
      <c r="C280" s="302" t="s">
        <v>103</v>
      </c>
      <c r="D280" s="538">
        <v>20</v>
      </c>
      <c r="E280" s="23">
        <f t="shared" si="228"/>
        <v>0</v>
      </c>
      <c r="F280" s="538">
        <v>5</v>
      </c>
      <c r="G280" s="538">
        <f>SUM(H280:J280)</f>
        <v>0</v>
      </c>
      <c r="H280" s="538"/>
      <c r="I280" s="538"/>
      <c r="J280" s="538"/>
      <c r="K280" s="538">
        <v>5</v>
      </c>
      <c r="L280" s="538">
        <f>SUM(M280:O280)</f>
        <v>0</v>
      </c>
      <c r="M280" s="538"/>
      <c r="N280" s="538"/>
      <c r="O280" s="538"/>
      <c r="P280" s="538">
        <v>5</v>
      </c>
      <c r="Q280" s="538">
        <f>SUM(R280:T280)</f>
        <v>0</v>
      </c>
      <c r="R280" s="538"/>
      <c r="S280" s="538"/>
      <c r="T280" s="538"/>
      <c r="U280" s="538">
        <v>5</v>
      </c>
      <c r="V280" s="538">
        <f>SUM(W280:Y280)</f>
        <v>0</v>
      </c>
      <c r="W280" s="538"/>
      <c r="X280" s="538"/>
      <c r="Y280" s="538"/>
      <c r="Z280" s="539" t="s">
        <v>257</v>
      </c>
      <c r="AA280" s="610"/>
      <c r="AB280" s="602"/>
      <c r="AC280" s="603"/>
    </row>
    <row r="281" spans="1:29" hidden="1">
      <c r="A281" s="298"/>
      <c r="B281" s="255" t="s">
        <v>258</v>
      </c>
      <c r="C281" s="302" t="s">
        <v>103</v>
      </c>
      <c r="D281" s="74">
        <v>20</v>
      </c>
      <c r="E281" s="23">
        <f t="shared" si="228"/>
        <v>0</v>
      </c>
      <c r="F281" s="74">
        <v>5</v>
      </c>
      <c r="G281" s="538">
        <f>SUM(H281:J281)</f>
        <v>0</v>
      </c>
      <c r="H281" s="74"/>
      <c r="I281" s="74"/>
      <c r="J281" s="74"/>
      <c r="K281" s="74">
        <v>5</v>
      </c>
      <c r="L281" s="538">
        <f>SUM(M281:O281)</f>
        <v>0</v>
      </c>
      <c r="M281" s="74"/>
      <c r="N281" s="74"/>
      <c r="O281" s="74"/>
      <c r="P281" s="74">
        <v>5</v>
      </c>
      <c r="Q281" s="538">
        <f>SUM(R281:T281)</f>
        <v>0</v>
      </c>
      <c r="R281" s="74"/>
      <c r="S281" s="74"/>
      <c r="T281" s="74"/>
      <c r="U281" s="74">
        <v>5</v>
      </c>
      <c r="V281" s="538">
        <f>SUM(W281:Y281)</f>
        <v>0</v>
      </c>
      <c r="W281" s="74"/>
      <c r="X281" s="74"/>
      <c r="Y281" s="74"/>
      <c r="Z281" s="277" t="s">
        <v>149</v>
      </c>
      <c r="AA281" s="604"/>
      <c r="AB281" s="592"/>
      <c r="AC281" s="592"/>
    </row>
    <row r="282" spans="1:29" ht="22.5" hidden="1" customHeight="1">
      <c r="A282" s="298"/>
      <c r="B282" s="255" t="s">
        <v>259</v>
      </c>
      <c r="C282" s="302" t="s">
        <v>103</v>
      </c>
      <c r="D282" s="301">
        <v>320</v>
      </c>
      <c r="E282" s="23">
        <f t="shared" si="228"/>
        <v>0</v>
      </c>
      <c r="F282" s="301">
        <f>SUM(F283:F284)</f>
        <v>80</v>
      </c>
      <c r="G282" s="301">
        <f t="shared" ref="G282:J282" si="239">SUM(G283:G284)</f>
        <v>0</v>
      </c>
      <c r="H282" s="301">
        <f t="shared" si="239"/>
        <v>0</v>
      </c>
      <c r="I282" s="301">
        <f t="shared" si="239"/>
        <v>0</v>
      </c>
      <c r="J282" s="301">
        <f t="shared" si="239"/>
        <v>0</v>
      </c>
      <c r="K282" s="301">
        <f>SUM(K283:K284)</f>
        <v>80</v>
      </c>
      <c r="L282" s="301">
        <f t="shared" ref="L282:O282" si="240">SUM(L283:L284)</f>
        <v>0</v>
      </c>
      <c r="M282" s="301">
        <f t="shared" si="240"/>
        <v>0</v>
      </c>
      <c r="N282" s="301">
        <f t="shared" si="240"/>
        <v>0</v>
      </c>
      <c r="O282" s="301">
        <f t="shared" si="240"/>
        <v>0</v>
      </c>
      <c r="P282" s="301">
        <f>SUM(P283:P284)</f>
        <v>80</v>
      </c>
      <c r="Q282" s="301">
        <f t="shared" ref="Q282:T282" si="241">SUM(Q283:Q284)</f>
        <v>0</v>
      </c>
      <c r="R282" s="301">
        <f t="shared" si="241"/>
        <v>0</v>
      </c>
      <c r="S282" s="301">
        <f t="shared" si="241"/>
        <v>0</v>
      </c>
      <c r="T282" s="301">
        <f t="shared" si="241"/>
        <v>0</v>
      </c>
      <c r="U282" s="301">
        <f>SUM(U283:U284)</f>
        <v>80</v>
      </c>
      <c r="V282" s="301">
        <f t="shared" ref="V282:Y282" si="242">SUM(V283:V284)</f>
        <v>0</v>
      </c>
      <c r="W282" s="301">
        <f t="shared" si="242"/>
        <v>0</v>
      </c>
      <c r="X282" s="301">
        <f t="shared" si="242"/>
        <v>0</v>
      </c>
      <c r="Y282" s="301">
        <f t="shared" si="242"/>
        <v>0</v>
      </c>
      <c r="Z282" s="277" t="s">
        <v>464</v>
      </c>
      <c r="AA282" s="604" t="s">
        <v>445</v>
      </c>
      <c r="AB282" s="592"/>
      <c r="AC282" s="592"/>
    </row>
    <row r="283" spans="1:29" hidden="1">
      <c r="A283" s="298"/>
      <c r="B283" s="255" t="s">
        <v>256</v>
      </c>
      <c r="C283" s="302" t="s">
        <v>103</v>
      </c>
      <c r="D283" s="301">
        <v>300</v>
      </c>
      <c r="E283" s="23">
        <f t="shared" si="228"/>
        <v>0</v>
      </c>
      <c r="F283" s="301">
        <v>75</v>
      </c>
      <c r="G283" s="301">
        <f>SUM(H283:J283)</f>
        <v>0</v>
      </c>
      <c r="H283" s="301"/>
      <c r="I283" s="301"/>
      <c r="J283" s="301"/>
      <c r="K283" s="301">
        <v>75</v>
      </c>
      <c r="L283" s="301">
        <f>SUM(M283:O283)</f>
        <v>0</v>
      </c>
      <c r="M283" s="301"/>
      <c r="N283" s="301"/>
      <c r="O283" s="301"/>
      <c r="P283" s="301">
        <v>75</v>
      </c>
      <c r="Q283" s="301">
        <f>SUM(R283:T283)</f>
        <v>0</v>
      </c>
      <c r="R283" s="301"/>
      <c r="S283" s="301"/>
      <c r="T283" s="301"/>
      <c r="U283" s="301">
        <v>75</v>
      </c>
      <c r="V283" s="301">
        <f>SUM(W283:Y283)</f>
        <v>0</v>
      </c>
      <c r="W283" s="301"/>
      <c r="X283" s="301"/>
      <c r="Y283" s="301"/>
      <c r="Z283" s="333" t="s">
        <v>257</v>
      </c>
      <c r="AA283" s="604"/>
      <c r="AB283" s="592"/>
      <c r="AC283" s="592"/>
    </row>
    <row r="284" spans="1:29" hidden="1">
      <c r="A284" s="298"/>
      <c r="B284" s="255" t="s">
        <v>258</v>
      </c>
      <c r="C284" s="302" t="s">
        <v>103</v>
      </c>
      <c r="D284" s="74">
        <v>20</v>
      </c>
      <c r="E284" s="23">
        <f t="shared" si="228"/>
        <v>0</v>
      </c>
      <c r="F284" s="74">
        <v>5</v>
      </c>
      <c r="G284" s="301">
        <f>SUM(H284:J284)</f>
        <v>0</v>
      </c>
      <c r="H284" s="74"/>
      <c r="I284" s="74"/>
      <c r="J284" s="74"/>
      <c r="K284" s="74">
        <v>5</v>
      </c>
      <c r="L284" s="301">
        <f>SUM(M284:O284)</f>
        <v>0</v>
      </c>
      <c r="M284" s="74"/>
      <c r="N284" s="74"/>
      <c r="O284" s="74"/>
      <c r="P284" s="74">
        <v>5</v>
      </c>
      <c r="Q284" s="301">
        <f>SUM(R284:T284)</f>
        <v>0</v>
      </c>
      <c r="R284" s="74"/>
      <c r="S284" s="74"/>
      <c r="T284" s="74"/>
      <c r="U284" s="74">
        <v>5</v>
      </c>
      <c r="V284" s="301">
        <f>SUM(W284:Y284)</f>
        <v>0</v>
      </c>
      <c r="W284" s="74"/>
      <c r="X284" s="74"/>
      <c r="Y284" s="74"/>
      <c r="Z284" s="277" t="s">
        <v>149</v>
      </c>
      <c r="AA284" s="604"/>
      <c r="AB284" s="592"/>
      <c r="AC284" s="592"/>
    </row>
    <row r="285" spans="1:29" ht="25.5" hidden="1" customHeight="1">
      <c r="A285" s="274"/>
      <c r="B285" s="275" t="s">
        <v>260</v>
      </c>
      <c r="C285" s="276" t="s">
        <v>189</v>
      </c>
      <c r="D285" s="317">
        <v>10250</v>
      </c>
      <c r="E285" s="23">
        <f t="shared" si="228"/>
        <v>0</v>
      </c>
      <c r="F285" s="317">
        <f t="shared" ref="F285:Y285" si="243">SUM(F286:F289)</f>
        <v>8200</v>
      </c>
      <c r="G285" s="317">
        <f t="shared" si="243"/>
        <v>0</v>
      </c>
      <c r="H285" s="317">
        <f t="shared" si="243"/>
        <v>0</v>
      </c>
      <c r="I285" s="317">
        <f t="shared" si="243"/>
        <v>0</v>
      </c>
      <c r="J285" s="317">
        <f t="shared" si="243"/>
        <v>0</v>
      </c>
      <c r="K285" s="317">
        <f t="shared" si="243"/>
        <v>750</v>
      </c>
      <c r="L285" s="317">
        <f t="shared" si="243"/>
        <v>0</v>
      </c>
      <c r="M285" s="317">
        <f t="shared" si="243"/>
        <v>0</v>
      </c>
      <c r="N285" s="317">
        <f t="shared" si="243"/>
        <v>0</v>
      </c>
      <c r="O285" s="317">
        <f t="shared" si="243"/>
        <v>0</v>
      </c>
      <c r="P285" s="317">
        <f t="shared" si="243"/>
        <v>1300</v>
      </c>
      <c r="Q285" s="317">
        <f t="shared" si="243"/>
        <v>0</v>
      </c>
      <c r="R285" s="317">
        <f t="shared" si="243"/>
        <v>0</v>
      </c>
      <c r="S285" s="317">
        <f t="shared" si="243"/>
        <v>0</v>
      </c>
      <c r="T285" s="317">
        <f t="shared" si="243"/>
        <v>0</v>
      </c>
      <c r="U285" s="317">
        <f t="shared" si="243"/>
        <v>0</v>
      </c>
      <c r="V285" s="317">
        <f t="shared" si="243"/>
        <v>0</v>
      </c>
      <c r="W285" s="317">
        <f t="shared" si="243"/>
        <v>0</v>
      </c>
      <c r="X285" s="317">
        <f t="shared" si="243"/>
        <v>0</v>
      </c>
      <c r="Y285" s="317">
        <f t="shared" si="243"/>
        <v>0</v>
      </c>
      <c r="Z285" s="277" t="s">
        <v>465</v>
      </c>
      <c r="AA285" s="604" t="s">
        <v>446</v>
      </c>
      <c r="AB285" s="592"/>
      <c r="AC285" s="592"/>
    </row>
    <row r="286" spans="1:29" s="124" customFormat="1" ht="34.5" hidden="1">
      <c r="A286" s="338"/>
      <c r="B286" s="334" t="s">
        <v>261</v>
      </c>
      <c r="C286" s="335" t="s">
        <v>189</v>
      </c>
      <c r="D286" s="339">
        <v>2600</v>
      </c>
      <c r="E286" s="23">
        <f t="shared" si="228"/>
        <v>0</v>
      </c>
      <c r="F286" s="339">
        <v>1300</v>
      </c>
      <c r="G286" s="339">
        <f>SUM(H286:J286)</f>
        <v>0</v>
      </c>
      <c r="H286" s="339"/>
      <c r="I286" s="339"/>
      <c r="J286" s="339"/>
      <c r="K286" s="339">
        <v>0</v>
      </c>
      <c r="L286" s="339">
        <f>SUM(M286:O286)</f>
        <v>0</v>
      </c>
      <c r="M286" s="339"/>
      <c r="N286" s="339"/>
      <c r="O286" s="339"/>
      <c r="P286" s="339">
        <v>1300</v>
      </c>
      <c r="Q286" s="339">
        <f>SUM(R286:T286)</f>
        <v>0</v>
      </c>
      <c r="R286" s="339"/>
      <c r="S286" s="339"/>
      <c r="T286" s="339"/>
      <c r="U286" s="339">
        <v>0</v>
      </c>
      <c r="V286" s="339">
        <f>SUM(W286:Y286)</f>
        <v>0</v>
      </c>
      <c r="W286" s="339"/>
      <c r="X286" s="339"/>
      <c r="Y286" s="339"/>
      <c r="Z286" s="327" t="s">
        <v>149</v>
      </c>
      <c r="AA286" s="607"/>
      <c r="AB286" s="597"/>
      <c r="AC286" s="597"/>
    </row>
    <row r="287" spans="1:29" ht="29.25" hidden="1" customHeight="1">
      <c r="A287" s="251"/>
      <c r="B287" s="323" t="s">
        <v>262</v>
      </c>
      <c r="C287" s="324" t="s">
        <v>189</v>
      </c>
      <c r="D287" s="339">
        <v>6900</v>
      </c>
      <c r="E287" s="23">
        <f t="shared" si="228"/>
        <v>0</v>
      </c>
      <c r="F287" s="339">
        <v>6900</v>
      </c>
      <c r="G287" s="339">
        <f t="shared" ref="G287:G289" si="244">SUM(H287:J287)</f>
        <v>0</v>
      </c>
      <c r="H287" s="339"/>
      <c r="I287" s="339"/>
      <c r="J287" s="339"/>
      <c r="K287" s="339">
        <v>0</v>
      </c>
      <c r="L287" s="339">
        <f t="shared" ref="L287:L289" si="245">SUM(M287:O287)</f>
        <v>0</v>
      </c>
      <c r="M287" s="339"/>
      <c r="N287" s="339"/>
      <c r="O287" s="339"/>
      <c r="P287" s="339">
        <v>0</v>
      </c>
      <c r="Q287" s="339">
        <f t="shared" ref="Q287:Q289" si="246">SUM(R287:T287)</f>
        <v>0</v>
      </c>
      <c r="R287" s="339"/>
      <c r="S287" s="339"/>
      <c r="T287" s="339"/>
      <c r="U287" s="339">
        <v>0</v>
      </c>
      <c r="V287" s="339">
        <f t="shared" ref="V287:V289" si="247">SUM(W287:Y287)</f>
        <v>0</v>
      </c>
      <c r="W287" s="339"/>
      <c r="X287" s="339"/>
      <c r="Y287" s="339"/>
      <c r="Z287" s="369" t="s">
        <v>263</v>
      </c>
      <c r="AA287" s="604"/>
      <c r="AB287" s="592"/>
      <c r="AC287" s="592"/>
    </row>
    <row r="288" spans="1:29" ht="30" hidden="1" customHeight="1">
      <c r="A288" s="341"/>
      <c r="B288" s="323" t="s">
        <v>264</v>
      </c>
      <c r="C288" s="330" t="s">
        <v>189</v>
      </c>
      <c r="D288" s="339">
        <v>150</v>
      </c>
      <c r="E288" s="23">
        <f t="shared" si="228"/>
        <v>0</v>
      </c>
      <c r="F288" s="339">
        <v>0</v>
      </c>
      <c r="G288" s="339">
        <f t="shared" si="244"/>
        <v>0</v>
      </c>
      <c r="H288" s="339"/>
      <c r="I288" s="339"/>
      <c r="J288" s="339"/>
      <c r="K288" s="339">
        <v>150</v>
      </c>
      <c r="L288" s="339">
        <f t="shared" si="245"/>
        <v>0</v>
      </c>
      <c r="M288" s="339"/>
      <c r="N288" s="339"/>
      <c r="O288" s="339"/>
      <c r="P288" s="339">
        <v>0</v>
      </c>
      <c r="Q288" s="339">
        <f t="shared" si="246"/>
        <v>0</v>
      </c>
      <c r="R288" s="339"/>
      <c r="S288" s="339"/>
      <c r="T288" s="339"/>
      <c r="U288" s="339">
        <v>0</v>
      </c>
      <c r="V288" s="339">
        <f t="shared" si="247"/>
        <v>0</v>
      </c>
      <c r="W288" s="339"/>
      <c r="X288" s="339"/>
      <c r="Y288" s="339"/>
      <c r="Z288" s="369" t="s">
        <v>263</v>
      </c>
      <c r="AA288" s="604"/>
      <c r="AB288" s="592"/>
      <c r="AC288" s="592"/>
    </row>
    <row r="289" spans="1:29" ht="30" hidden="1" customHeight="1">
      <c r="A289" s="341"/>
      <c r="B289" s="323" t="s">
        <v>265</v>
      </c>
      <c r="C289" s="330" t="s">
        <v>189</v>
      </c>
      <c r="D289" s="339">
        <v>600</v>
      </c>
      <c r="E289" s="23">
        <f t="shared" si="228"/>
        <v>0</v>
      </c>
      <c r="F289" s="339">
        <v>0</v>
      </c>
      <c r="G289" s="339">
        <f t="shared" si="244"/>
        <v>0</v>
      </c>
      <c r="H289" s="339"/>
      <c r="I289" s="339"/>
      <c r="J289" s="339"/>
      <c r="K289" s="339">
        <v>600</v>
      </c>
      <c r="L289" s="339">
        <f t="shared" si="245"/>
        <v>0</v>
      </c>
      <c r="M289" s="339"/>
      <c r="N289" s="339"/>
      <c r="O289" s="339"/>
      <c r="P289" s="339">
        <v>0</v>
      </c>
      <c r="Q289" s="339">
        <f t="shared" si="246"/>
        <v>0</v>
      </c>
      <c r="R289" s="339"/>
      <c r="S289" s="339"/>
      <c r="T289" s="339"/>
      <c r="U289" s="339">
        <v>0</v>
      </c>
      <c r="V289" s="339">
        <f t="shared" si="247"/>
        <v>0</v>
      </c>
      <c r="W289" s="339"/>
      <c r="X289" s="339"/>
      <c r="Y289" s="339"/>
      <c r="Z289" s="369" t="s">
        <v>263</v>
      </c>
      <c r="AA289" s="604"/>
      <c r="AB289" s="592"/>
      <c r="AC289" s="592"/>
    </row>
    <row r="290" spans="1:29" ht="42" hidden="1" customHeight="1">
      <c r="A290" s="303"/>
      <c r="B290" s="270" t="s">
        <v>266</v>
      </c>
      <c r="C290" s="304"/>
      <c r="D290" s="305"/>
      <c r="E290" s="23"/>
      <c r="F290" s="305"/>
      <c r="G290" s="305"/>
      <c r="H290" s="305"/>
      <c r="I290" s="305"/>
      <c r="J290" s="305"/>
      <c r="K290" s="305"/>
      <c r="L290" s="305"/>
      <c r="M290" s="305"/>
      <c r="N290" s="305"/>
      <c r="O290" s="305"/>
      <c r="P290" s="305"/>
      <c r="Q290" s="305"/>
      <c r="R290" s="305"/>
      <c r="S290" s="305"/>
      <c r="T290" s="305"/>
      <c r="U290" s="305"/>
      <c r="V290" s="305"/>
      <c r="W290" s="305"/>
      <c r="X290" s="305"/>
      <c r="Y290" s="305"/>
      <c r="Z290" s="306" t="s">
        <v>149</v>
      </c>
      <c r="AA290" s="604"/>
      <c r="AB290" s="592"/>
      <c r="AC290" s="592"/>
    </row>
    <row r="291" spans="1:29" s="631" customFormat="1" ht="39" hidden="1" customHeight="1">
      <c r="A291" s="634"/>
      <c r="B291" s="635" t="s">
        <v>267</v>
      </c>
      <c r="C291" s="636" t="s">
        <v>268</v>
      </c>
      <c r="D291" s="637">
        <v>6</v>
      </c>
      <c r="E291" s="23">
        <f t="shared" si="228"/>
        <v>0</v>
      </c>
      <c r="F291" s="637">
        <f t="shared" ref="F291:T291" si="248">SUM(F293)</f>
        <v>6</v>
      </c>
      <c r="G291" s="637">
        <f t="shared" si="248"/>
        <v>0</v>
      </c>
      <c r="H291" s="637">
        <f t="shared" si="248"/>
        <v>0</v>
      </c>
      <c r="I291" s="637">
        <f t="shared" si="248"/>
        <v>0</v>
      </c>
      <c r="J291" s="637">
        <f t="shared" si="248"/>
        <v>0</v>
      </c>
      <c r="K291" s="637">
        <f t="shared" si="248"/>
        <v>0</v>
      </c>
      <c r="L291" s="637">
        <f t="shared" si="248"/>
        <v>0</v>
      </c>
      <c r="M291" s="637">
        <f t="shared" si="248"/>
        <v>0</v>
      </c>
      <c r="N291" s="637">
        <f t="shared" si="248"/>
        <v>0</v>
      </c>
      <c r="O291" s="637">
        <f t="shared" si="248"/>
        <v>0</v>
      </c>
      <c r="P291" s="637">
        <f t="shared" si="248"/>
        <v>0</v>
      </c>
      <c r="Q291" s="637">
        <f t="shared" si="248"/>
        <v>0</v>
      </c>
      <c r="R291" s="637">
        <f t="shared" si="248"/>
        <v>0</v>
      </c>
      <c r="S291" s="637">
        <f t="shared" si="248"/>
        <v>0</v>
      </c>
      <c r="T291" s="637">
        <f t="shared" si="248"/>
        <v>0</v>
      </c>
      <c r="U291" s="637">
        <f t="shared" ref="U291:Y291" si="249">SUM(U293)</f>
        <v>0</v>
      </c>
      <c r="V291" s="637">
        <f t="shared" si="249"/>
        <v>0</v>
      </c>
      <c r="W291" s="637">
        <f t="shared" si="249"/>
        <v>0</v>
      </c>
      <c r="X291" s="637">
        <f t="shared" si="249"/>
        <v>0</v>
      </c>
      <c r="Y291" s="637">
        <f t="shared" si="249"/>
        <v>0</v>
      </c>
      <c r="Z291" s="638" t="s">
        <v>149</v>
      </c>
      <c r="AA291" s="605" t="s">
        <v>447</v>
      </c>
      <c r="AB291" s="598"/>
      <c r="AC291" s="598"/>
    </row>
    <row r="292" spans="1:29" ht="34.5" hidden="1">
      <c r="A292" s="307"/>
      <c r="B292" s="329" t="s">
        <v>269</v>
      </c>
      <c r="C292" s="330" t="s">
        <v>268</v>
      </c>
      <c r="D292" s="325">
        <v>6</v>
      </c>
      <c r="E292" s="23">
        <f t="shared" si="228"/>
        <v>0</v>
      </c>
      <c r="F292" s="325">
        <v>6</v>
      </c>
      <c r="G292" s="325">
        <f>SUM(H292:J292)</f>
        <v>0</v>
      </c>
      <c r="H292" s="325"/>
      <c r="I292" s="325"/>
      <c r="J292" s="325"/>
      <c r="K292" s="325">
        <v>0</v>
      </c>
      <c r="L292" s="325">
        <f>SUM(M292:O292)</f>
        <v>0</v>
      </c>
      <c r="M292" s="325"/>
      <c r="N292" s="325"/>
      <c r="O292" s="325"/>
      <c r="P292" s="325">
        <v>0</v>
      </c>
      <c r="Q292" s="325">
        <f>SUM(R292:T292)</f>
        <v>0</v>
      </c>
      <c r="R292" s="325"/>
      <c r="S292" s="325"/>
      <c r="T292" s="325"/>
      <c r="U292" s="325">
        <v>0</v>
      </c>
      <c r="V292" s="325">
        <f>SUM(W292:Y292)</f>
        <v>0</v>
      </c>
      <c r="W292" s="325"/>
      <c r="X292" s="325"/>
      <c r="Y292" s="325"/>
      <c r="Z292" s="327" t="s">
        <v>149</v>
      </c>
      <c r="AA292" s="604"/>
      <c r="AB292" s="592"/>
      <c r="AC292" s="592"/>
    </row>
    <row r="293" spans="1:29" ht="34.5" hidden="1">
      <c r="A293" s="341"/>
      <c r="B293" s="329" t="s">
        <v>280</v>
      </c>
      <c r="C293" s="330" t="s">
        <v>268</v>
      </c>
      <c r="D293" s="325">
        <v>6</v>
      </c>
      <c r="E293" s="23">
        <f t="shared" si="228"/>
        <v>0</v>
      </c>
      <c r="F293" s="325">
        <v>6</v>
      </c>
      <c r="G293" s="325">
        <f t="shared" ref="G293:G295" si="250">SUM(H293:J293)</f>
        <v>0</v>
      </c>
      <c r="H293" s="325"/>
      <c r="I293" s="325"/>
      <c r="J293" s="325"/>
      <c r="K293" s="325">
        <v>0</v>
      </c>
      <c r="L293" s="325">
        <f t="shared" ref="L293:L294" si="251">SUM(M293:O293)</f>
        <v>0</v>
      </c>
      <c r="M293" s="325"/>
      <c r="N293" s="325"/>
      <c r="O293" s="325"/>
      <c r="P293" s="325">
        <v>0</v>
      </c>
      <c r="Q293" s="325">
        <f t="shared" ref="Q293:Q294" si="252">SUM(R293:T293)</f>
        <v>0</v>
      </c>
      <c r="R293" s="325"/>
      <c r="S293" s="325"/>
      <c r="T293" s="325"/>
      <c r="U293" s="325">
        <v>0</v>
      </c>
      <c r="V293" s="325">
        <f t="shared" ref="V293:V295" si="253">SUM(W293:Y293)</f>
        <v>0</v>
      </c>
      <c r="W293" s="325"/>
      <c r="X293" s="325"/>
      <c r="Y293" s="325"/>
      <c r="Z293" s="327" t="s">
        <v>149</v>
      </c>
      <c r="AA293" s="604"/>
      <c r="AB293" s="592"/>
      <c r="AC293" s="592"/>
    </row>
    <row r="294" spans="1:29" ht="46.5" hidden="1" customHeight="1">
      <c r="A294" s="274"/>
      <c r="B294" s="275" t="s">
        <v>295</v>
      </c>
      <c r="C294" s="276" t="s">
        <v>25</v>
      </c>
      <c r="D294" s="74">
        <v>24</v>
      </c>
      <c r="E294" s="23">
        <f t="shared" si="228"/>
        <v>0</v>
      </c>
      <c r="F294" s="74">
        <v>6</v>
      </c>
      <c r="G294" s="325">
        <f t="shared" si="250"/>
        <v>0</v>
      </c>
      <c r="H294" s="74"/>
      <c r="I294" s="74"/>
      <c r="J294" s="74"/>
      <c r="K294" s="74">
        <v>6</v>
      </c>
      <c r="L294" s="325">
        <f t="shared" si="251"/>
        <v>0</v>
      </c>
      <c r="M294" s="74"/>
      <c r="N294" s="74"/>
      <c r="O294" s="74"/>
      <c r="P294" s="74">
        <v>6</v>
      </c>
      <c r="Q294" s="325">
        <f t="shared" si="252"/>
        <v>0</v>
      </c>
      <c r="R294" s="74"/>
      <c r="S294" s="74"/>
      <c r="T294" s="74"/>
      <c r="U294" s="74">
        <v>6</v>
      </c>
      <c r="V294" s="325">
        <f t="shared" si="253"/>
        <v>0</v>
      </c>
      <c r="W294" s="74"/>
      <c r="X294" s="74"/>
      <c r="Y294" s="74"/>
      <c r="Z294" s="277" t="s">
        <v>149</v>
      </c>
      <c r="AA294" s="604"/>
      <c r="AB294" s="592"/>
      <c r="AC294" s="592"/>
    </row>
    <row r="295" spans="1:29" ht="34.5" hidden="1">
      <c r="A295" s="308"/>
      <c r="B295" s="309" t="s">
        <v>270</v>
      </c>
      <c r="C295" s="310" t="s">
        <v>25</v>
      </c>
      <c r="D295" s="311">
        <v>128</v>
      </c>
      <c r="E295" s="23">
        <f t="shared" si="228"/>
        <v>0</v>
      </c>
      <c r="F295" s="311">
        <v>30</v>
      </c>
      <c r="G295" s="325">
        <f t="shared" si="250"/>
        <v>0</v>
      </c>
      <c r="H295" s="311"/>
      <c r="I295" s="311"/>
      <c r="J295" s="311"/>
      <c r="K295" s="311">
        <v>34</v>
      </c>
      <c r="L295" s="325">
        <f>SUM(M295:O295)</f>
        <v>0</v>
      </c>
      <c r="M295" s="311"/>
      <c r="N295" s="311"/>
      <c r="O295" s="311"/>
      <c r="P295" s="311">
        <v>32</v>
      </c>
      <c r="Q295" s="325">
        <f>SUM(R295:T295)</f>
        <v>0</v>
      </c>
      <c r="R295" s="311"/>
      <c r="S295" s="311"/>
      <c r="T295" s="311"/>
      <c r="U295" s="311">
        <v>32</v>
      </c>
      <c r="V295" s="325">
        <f t="shared" si="253"/>
        <v>0</v>
      </c>
      <c r="W295" s="311"/>
      <c r="X295" s="311"/>
      <c r="Y295" s="311"/>
      <c r="Z295" s="312" t="s">
        <v>149</v>
      </c>
      <c r="AA295" s="604"/>
      <c r="AB295" s="592"/>
      <c r="AC295" s="592"/>
    </row>
    <row r="296" spans="1:29" ht="34.5" hidden="1">
      <c r="A296" s="313"/>
      <c r="B296" s="270" t="s">
        <v>271</v>
      </c>
      <c r="C296" s="271"/>
      <c r="D296" s="272"/>
      <c r="E296" s="23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3" t="s">
        <v>149</v>
      </c>
      <c r="AA296" s="604"/>
      <c r="AB296" s="592"/>
      <c r="AC296" s="592"/>
    </row>
    <row r="297" spans="1:29" ht="34.5" hidden="1">
      <c r="A297" s="295"/>
      <c r="B297" s="296" t="s">
        <v>272</v>
      </c>
      <c r="C297" s="297" t="s">
        <v>25</v>
      </c>
      <c r="D297" s="74">
        <v>2</v>
      </c>
      <c r="E297" s="23">
        <f t="shared" si="228"/>
        <v>0</v>
      </c>
      <c r="F297" s="74">
        <f t="shared" ref="F297:T298" si="254">SUM(F299)</f>
        <v>0</v>
      </c>
      <c r="G297" s="74">
        <f t="shared" si="254"/>
        <v>0</v>
      </c>
      <c r="H297" s="74">
        <f t="shared" si="254"/>
        <v>0</v>
      </c>
      <c r="I297" s="74">
        <f t="shared" si="254"/>
        <v>0</v>
      </c>
      <c r="J297" s="74">
        <f t="shared" si="254"/>
        <v>0</v>
      </c>
      <c r="K297" s="74">
        <f t="shared" si="254"/>
        <v>1</v>
      </c>
      <c r="L297" s="74">
        <f t="shared" si="254"/>
        <v>0</v>
      </c>
      <c r="M297" s="74">
        <f t="shared" si="254"/>
        <v>0</v>
      </c>
      <c r="N297" s="74">
        <f t="shared" si="254"/>
        <v>0</v>
      </c>
      <c r="O297" s="74">
        <f t="shared" si="254"/>
        <v>0</v>
      </c>
      <c r="P297" s="74">
        <f t="shared" si="254"/>
        <v>1</v>
      </c>
      <c r="Q297" s="74">
        <f t="shared" si="254"/>
        <v>0</v>
      </c>
      <c r="R297" s="74">
        <f t="shared" si="254"/>
        <v>0</v>
      </c>
      <c r="S297" s="74">
        <f t="shared" si="254"/>
        <v>0</v>
      </c>
      <c r="T297" s="74">
        <f t="shared" si="254"/>
        <v>0</v>
      </c>
      <c r="U297" s="74">
        <f t="shared" ref="U297:Y297" si="255">SUM(U299)</f>
        <v>0</v>
      </c>
      <c r="V297" s="74">
        <f t="shared" si="255"/>
        <v>0</v>
      </c>
      <c r="W297" s="74">
        <f t="shared" si="255"/>
        <v>0</v>
      </c>
      <c r="X297" s="74">
        <f t="shared" si="255"/>
        <v>0</v>
      </c>
      <c r="Y297" s="74">
        <f t="shared" si="255"/>
        <v>0</v>
      </c>
      <c r="Z297" s="277" t="s">
        <v>149</v>
      </c>
      <c r="AA297" s="604" t="s">
        <v>448</v>
      </c>
      <c r="AB297" s="592"/>
      <c r="AC297" s="592"/>
    </row>
    <row r="298" spans="1:29" hidden="1">
      <c r="A298" s="274"/>
      <c r="B298" s="314"/>
      <c r="C298" s="315" t="s">
        <v>5</v>
      </c>
      <c r="D298" s="74">
        <v>140</v>
      </c>
      <c r="E298" s="23">
        <f t="shared" si="228"/>
        <v>0</v>
      </c>
      <c r="F298" s="74">
        <f t="shared" si="254"/>
        <v>0</v>
      </c>
      <c r="G298" s="74">
        <f t="shared" si="254"/>
        <v>0</v>
      </c>
      <c r="H298" s="74">
        <f t="shared" si="254"/>
        <v>0</v>
      </c>
      <c r="I298" s="74">
        <f t="shared" si="254"/>
        <v>0</v>
      </c>
      <c r="J298" s="74">
        <f t="shared" si="254"/>
        <v>0</v>
      </c>
      <c r="K298" s="74">
        <f t="shared" si="254"/>
        <v>70</v>
      </c>
      <c r="L298" s="74">
        <f t="shared" si="254"/>
        <v>0</v>
      </c>
      <c r="M298" s="74">
        <f t="shared" si="254"/>
        <v>0</v>
      </c>
      <c r="N298" s="74">
        <f t="shared" si="254"/>
        <v>0</v>
      </c>
      <c r="O298" s="74">
        <f t="shared" si="254"/>
        <v>0</v>
      </c>
      <c r="P298" s="74">
        <f t="shared" si="254"/>
        <v>0</v>
      </c>
      <c r="Q298" s="74">
        <f t="shared" si="254"/>
        <v>0</v>
      </c>
      <c r="R298" s="74">
        <f t="shared" si="254"/>
        <v>0</v>
      </c>
      <c r="S298" s="74">
        <f t="shared" si="254"/>
        <v>0</v>
      </c>
      <c r="T298" s="74">
        <f t="shared" si="254"/>
        <v>0</v>
      </c>
      <c r="U298" s="74">
        <f t="shared" ref="U298:Y298" si="256">SUM(U300)</f>
        <v>70</v>
      </c>
      <c r="V298" s="74">
        <f t="shared" si="256"/>
        <v>0</v>
      </c>
      <c r="W298" s="74">
        <f t="shared" si="256"/>
        <v>0</v>
      </c>
      <c r="X298" s="74">
        <f t="shared" si="256"/>
        <v>0</v>
      </c>
      <c r="Y298" s="74">
        <f t="shared" si="256"/>
        <v>0</v>
      </c>
      <c r="Z298" s="277" t="s">
        <v>149</v>
      </c>
      <c r="AA298" s="604" t="s">
        <v>449</v>
      </c>
      <c r="AB298" s="592"/>
      <c r="AC298" s="592"/>
    </row>
    <row r="299" spans="1:29" ht="34.5" hidden="1">
      <c r="A299" s="322"/>
      <c r="B299" s="342" t="s">
        <v>273</v>
      </c>
      <c r="C299" s="343" t="s">
        <v>25</v>
      </c>
      <c r="D299" s="325">
        <v>2</v>
      </c>
      <c r="E299" s="23">
        <f t="shared" si="228"/>
        <v>0</v>
      </c>
      <c r="F299" s="325">
        <v>0</v>
      </c>
      <c r="G299" s="325">
        <f>SUM(H299:J299)</f>
        <v>0</v>
      </c>
      <c r="H299" s="325"/>
      <c r="I299" s="325"/>
      <c r="J299" s="325"/>
      <c r="K299" s="325">
        <v>1</v>
      </c>
      <c r="L299" s="325">
        <f>SUM(M299:O299)</f>
        <v>0</v>
      </c>
      <c r="M299" s="325"/>
      <c r="N299" s="325"/>
      <c r="O299" s="325"/>
      <c r="P299" s="325">
        <v>1</v>
      </c>
      <c r="Q299" s="325">
        <f>SUM(R299:T299)</f>
        <v>0</v>
      </c>
      <c r="R299" s="325"/>
      <c r="S299" s="325"/>
      <c r="T299" s="325"/>
      <c r="U299" s="325">
        <v>0</v>
      </c>
      <c r="V299" s="325">
        <f>SUM(W299:Y299)</f>
        <v>0</v>
      </c>
      <c r="W299" s="325"/>
      <c r="X299" s="325"/>
      <c r="Y299" s="325"/>
      <c r="Z299" s="327" t="s">
        <v>149</v>
      </c>
      <c r="AA299" s="604"/>
      <c r="AB299" s="592"/>
      <c r="AC299" s="592"/>
    </row>
    <row r="300" spans="1:29" ht="51.75" hidden="1">
      <c r="A300" s="344"/>
      <c r="B300" s="342" t="s">
        <v>274</v>
      </c>
      <c r="C300" s="345" t="s">
        <v>5</v>
      </c>
      <c r="D300" s="325">
        <v>140</v>
      </c>
      <c r="E300" s="23">
        <f t="shared" si="228"/>
        <v>0</v>
      </c>
      <c r="F300" s="325">
        <v>0</v>
      </c>
      <c r="G300" s="325">
        <f>SUM(H300:J300)</f>
        <v>0</v>
      </c>
      <c r="H300" s="325"/>
      <c r="I300" s="325"/>
      <c r="J300" s="325"/>
      <c r="K300" s="325">
        <v>70</v>
      </c>
      <c r="L300" s="325">
        <f>SUM(M300:O300)</f>
        <v>0</v>
      </c>
      <c r="M300" s="325"/>
      <c r="N300" s="325"/>
      <c r="O300" s="325"/>
      <c r="P300" s="325">
        <v>0</v>
      </c>
      <c r="Q300" s="325">
        <f>SUM(R300:T300)</f>
        <v>0</v>
      </c>
      <c r="R300" s="325"/>
      <c r="S300" s="325"/>
      <c r="T300" s="325"/>
      <c r="U300" s="325">
        <v>70</v>
      </c>
      <c r="V300" s="325">
        <f>SUM(W300:Y300)</f>
        <v>0</v>
      </c>
      <c r="W300" s="325"/>
      <c r="X300" s="325"/>
      <c r="Y300" s="325"/>
      <c r="Z300" s="327" t="s">
        <v>149</v>
      </c>
      <c r="AA300" s="604"/>
      <c r="AB300" s="592"/>
      <c r="AC300" s="592"/>
    </row>
    <row r="301" spans="1:29" ht="43.5" hidden="1" customHeight="1">
      <c r="A301" s="316"/>
      <c r="B301" s="296" t="s">
        <v>275</v>
      </c>
      <c r="C301" s="297" t="s">
        <v>5</v>
      </c>
      <c r="D301" s="317">
        <v>283964</v>
      </c>
      <c r="E301" s="23">
        <f t="shared" si="228"/>
        <v>0</v>
      </c>
      <c r="F301" s="317">
        <f>SUM(F302:F302)</f>
        <v>70991</v>
      </c>
      <c r="G301" s="317">
        <f t="shared" ref="G301:J301" si="257">SUM(G302:G302)</f>
        <v>0</v>
      </c>
      <c r="H301" s="317">
        <f t="shared" si="257"/>
        <v>0</v>
      </c>
      <c r="I301" s="317">
        <f t="shared" si="257"/>
        <v>0</v>
      </c>
      <c r="J301" s="317">
        <f t="shared" si="257"/>
        <v>0</v>
      </c>
      <c r="K301" s="317">
        <f>SUM(K302:K302)</f>
        <v>70991</v>
      </c>
      <c r="L301" s="317">
        <f t="shared" ref="L301:O301" si="258">SUM(L302:L302)</f>
        <v>0</v>
      </c>
      <c r="M301" s="317">
        <f t="shared" si="258"/>
        <v>0</v>
      </c>
      <c r="N301" s="317">
        <f t="shared" si="258"/>
        <v>0</v>
      </c>
      <c r="O301" s="317">
        <f t="shared" si="258"/>
        <v>0</v>
      </c>
      <c r="P301" s="317">
        <f>SUM(P302:P302)</f>
        <v>70991</v>
      </c>
      <c r="Q301" s="317">
        <f t="shared" ref="Q301:T301" si="259">SUM(Q302:Q302)</f>
        <v>0</v>
      </c>
      <c r="R301" s="317">
        <f t="shared" si="259"/>
        <v>0</v>
      </c>
      <c r="S301" s="317">
        <f t="shared" si="259"/>
        <v>0</v>
      </c>
      <c r="T301" s="317">
        <f t="shared" si="259"/>
        <v>0</v>
      </c>
      <c r="U301" s="317">
        <f>SUM(U302:U302)</f>
        <v>70991</v>
      </c>
      <c r="V301" s="317">
        <f t="shared" ref="V301:Y301" si="260">SUM(V302:V302)</f>
        <v>0</v>
      </c>
      <c r="W301" s="317">
        <f t="shared" si="260"/>
        <v>0</v>
      </c>
      <c r="X301" s="317">
        <f t="shared" si="260"/>
        <v>0</v>
      </c>
      <c r="Y301" s="317">
        <f t="shared" si="260"/>
        <v>0</v>
      </c>
      <c r="Z301" s="277" t="s">
        <v>149</v>
      </c>
      <c r="AA301" s="604" t="s">
        <v>450</v>
      </c>
      <c r="AB301" s="592"/>
      <c r="AC301" s="592"/>
    </row>
    <row r="302" spans="1:29" ht="34.5" hidden="1">
      <c r="A302" s="318"/>
      <c r="B302" s="334" t="s">
        <v>296</v>
      </c>
      <c r="C302" s="335" t="s">
        <v>5</v>
      </c>
      <c r="D302" s="339">
        <v>283964</v>
      </c>
      <c r="E302" s="23">
        <f t="shared" si="228"/>
        <v>0</v>
      </c>
      <c r="F302" s="339">
        <v>70991</v>
      </c>
      <c r="G302" s="339">
        <f>SUM(H302:J302)</f>
        <v>0</v>
      </c>
      <c r="H302" s="339"/>
      <c r="I302" s="339"/>
      <c r="J302" s="339"/>
      <c r="K302" s="339">
        <v>70991</v>
      </c>
      <c r="L302" s="339">
        <f>SUM(M302:O302)</f>
        <v>0</v>
      </c>
      <c r="M302" s="339"/>
      <c r="N302" s="339"/>
      <c r="O302" s="339"/>
      <c r="P302" s="339">
        <v>70991</v>
      </c>
      <c r="Q302" s="339">
        <f>SUM(R302:T302)</f>
        <v>0</v>
      </c>
      <c r="R302" s="339"/>
      <c r="S302" s="339"/>
      <c r="T302" s="339"/>
      <c r="U302" s="339">
        <v>70991</v>
      </c>
      <c r="V302" s="339">
        <f>SUM(W302:Y302)</f>
        <v>0</v>
      </c>
      <c r="W302" s="339"/>
      <c r="X302" s="339"/>
      <c r="Y302" s="339"/>
      <c r="Z302" s="327" t="s">
        <v>149</v>
      </c>
      <c r="AA302" s="604"/>
      <c r="AB302" s="592"/>
      <c r="AC302" s="592"/>
    </row>
    <row r="303" spans="1:29">
      <c r="AA303" s="604"/>
      <c r="AB303" s="592"/>
      <c r="AC303" s="592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สิงหาคม</vt:lpstr>
      <vt:lpstr>สิงหาคม!Print_Area</vt:lpstr>
      <vt:lpstr>สิงหาคม!Print_Titles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สมสิริ เบญจวรานนท์</cp:lastModifiedBy>
  <cp:lastPrinted>2017-11-08T08:24:13Z</cp:lastPrinted>
  <dcterms:created xsi:type="dcterms:W3CDTF">2010-01-14T09:58:19Z</dcterms:created>
  <dcterms:modified xsi:type="dcterms:W3CDTF">2018-08-28T04:37:47Z</dcterms:modified>
</cp:coreProperties>
</file>