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9\vitaya_all\02_total_vitaya\"/>
    </mc:Choice>
  </mc:AlternateContent>
  <bookViews>
    <workbookView xWindow="480" yWindow="735" windowWidth="18195" windowHeight="10710"/>
  </bookViews>
  <sheets>
    <sheet name="total_al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total_all10!$A$2:$M$32</definedName>
  </definedNames>
  <calcPr calcId="162913"/>
</workbook>
</file>

<file path=xl/calcChain.xml><?xml version="1.0" encoding="utf-8"?>
<calcChain xmlns="http://schemas.openxmlformats.org/spreadsheetml/2006/main">
  <c r="M32" i="1" l="1"/>
  <c r="L32" i="1"/>
  <c r="M31" i="1"/>
  <c r="L31" i="1"/>
  <c r="M30" i="1"/>
  <c r="L30" i="1"/>
  <c r="M29" i="1"/>
  <c r="L29" i="1"/>
  <c r="M27" i="1"/>
  <c r="L27" i="1"/>
  <c r="M26" i="1"/>
  <c r="L26" i="1"/>
  <c r="M25" i="1"/>
  <c r="L25" i="1"/>
  <c r="M24" i="1"/>
  <c r="L24" i="1"/>
  <c r="M21" i="1"/>
  <c r="L21" i="1"/>
  <c r="M20" i="1"/>
  <c r="L20" i="1"/>
  <c r="M19" i="1"/>
  <c r="L19" i="1"/>
  <c r="M17" i="1"/>
  <c r="L17" i="1"/>
  <c r="M16" i="1"/>
  <c r="L16" i="1"/>
  <c r="M14" i="1"/>
  <c r="L14" i="1"/>
  <c r="M13" i="1"/>
  <c r="L13" i="1"/>
  <c r="M11" i="1"/>
  <c r="L11" i="1"/>
  <c r="M10" i="1"/>
  <c r="L10" i="1"/>
  <c r="L8" i="1"/>
  <c r="K32" i="1"/>
  <c r="K31" i="1"/>
  <c r="K30" i="1"/>
  <c r="K29" i="1"/>
  <c r="K27" i="1"/>
  <c r="K26" i="1"/>
  <c r="K25" i="1"/>
  <c r="K24" i="1"/>
  <c r="K21" i="1"/>
  <c r="K20" i="1"/>
  <c r="K19" i="1"/>
  <c r="K17" i="1"/>
  <c r="K16" i="1"/>
  <c r="K14" i="1"/>
  <c r="K13" i="1"/>
  <c r="K11" i="1"/>
  <c r="K10" i="1"/>
  <c r="K8" i="1"/>
  <c r="J32" i="1"/>
  <c r="J31" i="1"/>
  <c r="J30" i="1"/>
  <c r="J29" i="1"/>
  <c r="J27" i="1"/>
  <c r="J26" i="1"/>
  <c r="J25" i="1"/>
  <c r="J24" i="1"/>
  <c r="J21" i="1"/>
  <c r="J20" i="1"/>
  <c r="J19" i="1"/>
  <c r="J17" i="1"/>
  <c r="J16" i="1"/>
  <c r="J14" i="1"/>
  <c r="J13" i="1"/>
  <c r="J11" i="1"/>
  <c r="J10" i="1"/>
  <c r="J8" i="1"/>
  <c r="I32" i="1"/>
  <c r="I31" i="1"/>
  <c r="I30" i="1"/>
  <c r="I29" i="1"/>
  <c r="I27" i="1"/>
  <c r="I26" i="1"/>
  <c r="I25" i="1"/>
  <c r="I24" i="1"/>
  <c r="I20" i="1"/>
  <c r="I19" i="1"/>
  <c r="I17" i="1"/>
  <c r="I16" i="1"/>
  <c r="I14" i="1"/>
  <c r="I13" i="1"/>
  <c r="I11" i="1"/>
  <c r="I10" i="1"/>
  <c r="I8" i="1"/>
  <c r="H32" i="1"/>
  <c r="H31" i="1"/>
  <c r="H30" i="1"/>
  <c r="H29" i="1"/>
  <c r="H27" i="1"/>
  <c r="H26" i="1"/>
  <c r="H25" i="1"/>
  <c r="H24" i="1"/>
  <c r="H21" i="1"/>
  <c r="H20" i="1"/>
  <c r="H17" i="1"/>
  <c r="H16" i="1"/>
  <c r="H14" i="1"/>
  <c r="H13" i="1"/>
  <c r="H11" i="1"/>
  <c r="H10" i="1"/>
  <c r="H8" i="1"/>
  <c r="F25" i="1"/>
  <c r="F32" i="1"/>
  <c r="F31" i="1"/>
  <c r="F30" i="1"/>
  <c r="F29" i="1"/>
  <c r="F27" i="1"/>
  <c r="F26" i="1"/>
  <c r="F24" i="1"/>
  <c r="F21" i="1"/>
  <c r="F20" i="1"/>
  <c r="F19" i="1"/>
  <c r="F17" i="1"/>
  <c r="F16" i="1"/>
  <c r="F14" i="1"/>
  <c r="F13" i="1"/>
  <c r="F11" i="1"/>
  <c r="F10" i="1"/>
  <c r="E32" i="1"/>
  <c r="E31" i="1"/>
  <c r="E30" i="1"/>
  <c r="E29" i="1"/>
  <c r="E27" i="1"/>
  <c r="E26" i="1"/>
  <c r="E25" i="1"/>
  <c r="E24" i="1"/>
  <c r="E21" i="1"/>
  <c r="E20" i="1"/>
  <c r="E19" i="1"/>
  <c r="E17" i="1"/>
  <c r="E16" i="1"/>
  <c r="E14" i="1"/>
  <c r="E13" i="1"/>
  <c r="E11" i="1"/>
  <c r="E10" i="1"/>
  <c r="D32" i="1"/>
  <c r="D31" i="1"/>
  <c r="D30" i="1"/>
  <c r="D29" i="1"/>
  <c r="D27" i="1"/>
  <c r="D26" i="1"/>
  <c r="D25" i="1"/>
  <c r="D24" i="1"/>
  <c r="D20" i="1"/>
  <c r="D19" i="1"/>
  <c r="D17" i="1"/>
  <c r="D16" i="1"/>
  <c r="D14" i="1"/>
  <c r="D13" i="1"/>
  <c r="D11" i="1"/>
  <c r="D10" i="1"/>
  <c r="L7" i="1"/>
  <c r="K7" i="1"/>
  <c r="I7" i="1"/>
  <c r="H7" i="1"/>
  <c r="F7" i="1"/>
  <c r="D8" i="1"/>
  <c r="D7" i="1"/>
  <c r="M8" i="1" l="1"/>
  <c r="M7" i="1" l="1"/>
  <c r="M18" i="1" l="1"/>
  <c r="M15" i="1" l="1"/>
  <c r="M12" i="1"/>
  <c r="M6" i="1"/>
  <c r="I28" i="1"/>
  <c r="I12" i="1"/>
  <c r="I15" i="1"/>
  <c r="I6" i="1"/>
  <c r="J18" i="1" l="1"/>
  <c r="J12" i="1"/>
  <c r="J28" i="1"/>
  <c r="J15" i="1"/>
  <c r="H6" i="1" l="1"/>
  <c r="H12" i="1"/>
  <c r="H28" i="1"/>
  <c r="H15" i="1"/>
  <c r="F28" i="1" l="1"/>
  <c r="F15" i="1"/>
  <c r="F18" i="1"/>
  <c r="F12" i="1"/>
  <c r="E18" i="1" l="1"/>
  <c r="E12" i="1"/>
  <c r="E28" i="1"/>
  <c r="E15" i="1"/>
  <c r="M28" i="1" l="1"/>
  <c r="L28" i="1" l="1"/>
  <c r="L12" i="1"/>
  <c r="L18" i="1"/>
  <c r="L15" i="1"/>
  <c r="L6" i="1"/>
  <c r="K15" i="1" l="1"/>
  <c r="K28" i="1"/>
  <c r="K12" i="1"/>
  <c r="K18" i="1"/>
  <c r="K6" i="1"/>
  <c r="D28" i="1" l="1"/>
  <c r="D12" i="1"/>
  <c r="D15" i="1"/>
  <c r="D6" i="1" l="1"/>
  <c r="E7" i="1" l="1"/>
  <c r="G27" i="1" l="1"/>
  <c r="C27" i="1" s="1"/>
  <c r="G25" i="1" l="1"/>
  <c r="C25" i="1" s="1"/>
  <c r="G31" i="1"/>
  <c r="C31" i="1" s="1"/>
  <c r="G32" i="1"/>
  <c r="C32" i="1" s="1"/>
  <c r="G11" i="1"/>
  <c r="C11" i="1" s="1"/>
  <c r="G10" i="1"/>
  <c r="C10" i="1" s="1"/>
  <c r="G13" i="1"/>
  <c r="G8" i="1"/>
  <c r="G17" i="1"/>
  <c r="C17" i="1" s="1"/>
  <c r="G20" i="1"/>
  <c r="C20" i="1" s="1"/>
  <c r="G24" i="1"/>
  <c r="C24" i="1" s="1"/>
  <c r="G26" i="1"/>
  <c r="C26" i="1" s="1"/>
  <c r="G30" i="1" l="1"/>
  <c r="C30" i="1" s="1"/>
  <c r="C13" i="1"/>
  <c r="G14" i="1"/>
  <c r="C14" i="1" s="1"/>
  <c r="G7" i="1" l="1"/>
  <c r="G29" i="1"/>
  <c r="C12" i="1"/>
  <c r="G12" i="1"/>
  <c r="G19" i="1"/>
  <c r="G16" i="1"/>
  <c r="G28" i="1" l="1"/>
  <c r="C29" i="1"/>
  <c r="C28" i="1" s="1"/>
  <c r="G15" i="1"/>
  <c r="C16" i="1"/>
  <c r="C15" i="1" s="1"/>
  <c r="G6" i="1"/>
  <c r="J7" i="1" l="1"/>
  <c r="J6" i="1" l="1"/>
  <c r="C7" i="1"/>
  <c r="I21" i="1" l="1"/>
  <c r="I18" i="1" l="1"/>
  <c r="H19" i="1" l="1"/>
  <c r="H18" i="1" l="1"/>
  <c r="C19" i="1"/>
  <c r="G21" i="1" l="1"/>
  <c r="G18" i="1" l="1"/>
  <c r="F8" i="1" l="1"/>
  <c r="F6" i="1" l="1"/>
  <c r="E8" i="1" l="1"/>
  <c r="E6" i="1" l="1"/>
  <c r="C8" i="1"/>
  <c r="C6" i="1" s="1"/>
  <c r="D21" i="1" l="1"/>
  <c r="D18" i="1" l="1"/>
  <c r="C21" i="1"/>
  <c r="C18" i="1" s="1"/>
</calcChain>
</file>

<file path=xl/sharedStrings.xml><?xml version="1.0" encoding="utf-8"?>
<sst xmlns="http://schemas.openxmlformats.org/spreadsheetml/2006/main" count="72" uniqueCount="59">
  <si>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</si>
  <si>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</si>
  <si>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</si>
  <si>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</si>
  <si>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</si>
  <si>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</si>
  <si>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</si>
  <si>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</si>
  <si>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</si>
  <si>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</si>
  <si>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</si>
  <si>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</si>
  <si>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</si>
  <si>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</si>
  <si>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</si>
  <si>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</si>
  <si>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</si>
  <si>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</si>
  <si>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</si>
  <si>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</si>
  <si>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</si>
  <si>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</si>
  <si>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</si>
  <si>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</si>
  <si>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</si>
  <si>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</si>
  <si>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</si>
  <si>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</si>
  <si>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</si>
  <si>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</si>
  <si>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</si>
  <si>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</si>
  <si>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</si>
  <si>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</si>
  <si>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</si>
  <si>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</si>
  <si>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</si>
  <si>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</si>
  <si>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</si>
  <si>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</si>
  <si>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</si>
  <si>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</si>
  <si>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</si>
  <si>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</si>
  <si>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</si>
  <si>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</si>
  <si>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15+16</t>
  </si>
  <si>
    <t>ผลรวม</t>
  </si>
  <si>
    <t>ผลรวมศูนย์วิทยพัฒนา มสธ.</t>
  </si>
  <si>
    <t>คำนวน</t>
  </si>
  <si>
    <t>คน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</si>
  <si>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</si>
  <si>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</si>
  <si>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t>รายงานผลการปฏิบัติงาน ประจำปีงบประมาณ 2559</t>
  </si>
  <si>
    <t>19+20+21</t>
  </si>
  <si>
    <t>7+8</t>
  </si>
  <si>
    <t>13+14</t>
  </si>
  <si>
    <t>29+30</t>
  </si>
  <si>
    <t>8. การประสานงานกับห้องสมุดมุม มสธ.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</si>
</sst>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0"/>
      <color rgb="FFC00000"/>
      <name val="TH SarabunPSK"/>
      <family val="2"/>
    </font>
    <font>
      <b/>
      <sz val="10"/>
      <color theme="1"/>
      <name val="TH SarabunPSK"/>
      <family val="2"/>
    </font>
    <font>
      <b/>
      <sz val="10"/>
      <color rgb="FFFF0000"/>
      <name val="TH SarabunPSK"/>
      <family val="2"/>
    </font>
    <font>
      <sz val="12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75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5" xfId="0" applyFont="1" applyFill="1" applyBorder="1"/>
    <xf numFmtId="0" fontId="5" fillId="0" borderId="3" xfId="0" applyFont="1" applyBorder="1" applyAlignment="1">
      <alignment horizontal="center"/>
    </xf>
    <xf numFmtId="49" fontId="6" fillId="0" borderId="1" xfId="0" applyNumberFormat="1" applyFont="1" applyBorder="1"/>
    <xf numFmtId="0" fontId="6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/>
    <xf numFmtId="49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/>
    <xf numFmtId="41" fontId="5" fillId="4" borderId="2" xfId="0" applyNumberFormat="1" applyFont="1" applyFill="1" applyBorder="1"/>
    <xf numFmtId="41" fontId="9" fillId="0" borderId="1" xfId="0" applyNumberFormat="1" applyFont="1" applyFill="1" applyBorder="1" applyAlignment="1">
      <alignment horizontal="center" vertical="center"/>
    </xf>
    <xf numFmtId="41" fontId="8" fillId="4" borderId="1" xfId="0" applyNumberFormat="1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4" borderId="3" xfId="0" applyNumberFormat="1" applyFont="1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41" fontId="5" fillId="0" borderId="0" xfId="0" applyNumberFormat="1" applyFont="1"/>
    <xf numFmtId="41" fontId="5" fillId="5" borderId="2" xfId="0" applyNumberFormat="1" applyFont="1" applyFill="1" applyBorder="1"/>
    <xf numFmtId="41" fontId="8" fillId="5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5" fillId="5" borderId="3" xfId="0" applyNumberFormat="1" applyFont="1" applyFill="1" applyBorder="1" applyAlignment="1">
      <alignment horizontal="center" vertical="center"/>
    </xf>
    <xf numFmtId="41" fontId="10" fillId="5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0" borderId="1" xfId="0" applyFont="1" applyBorder="1"/>
    <xf numFmtId="2" fontId="8" fillId="0" borderId="1" xfId="0" applyNumberFormat="1" applyFont="1" applyFill="1" applyBorder="1" applyAlignment="1">
      <alignment vertical="center" wrapText="1"/>
    </xf>
    <xf numFmtId="0" fontId="8" fillId="0" borderId="3" xfId="0" applyFont="1" applyFill="1" applyBorder="1"/>
    <xf numFmtId="0" fontId="8" fillId="0" borderId="1" xfId="0" applyFont="1" applyBorder="1" applyAlignment="1">
      <alignment vertical="top"/>
    </xf>
    <xf numFmtId="0" fontId="8" fillId="0" borderId="1" xfId="0" applyFont="1" applyFill="1" applyBorder="1"/>
    <xf numFmtId="0" fontId="14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7" fontId="15" fillId="3" borderId="8" xfId="0" applyNumberFormat="1" applyFont="1" applyFill="1" applyBorder="1" applyAlignment="1">
      <alignment horizontal="center" vertical="center"/>
    </xf>
    <xf numFmtId="17" fontId="15" fillId="3" borderId="7" xfId="0" applyNumberFormat="1" applyFont="1" applyFill="1" applyBorder="1" applyAlignment="1">
      <alignment horizontal="center" vertical="center"/>
    </xf>
    <xf numFmtId="17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169333</xdr:colOff>
      <xdr:row>0</xdr:row>
      <xdr:rowOff>342900</xdr:rowOff>
    </xdr:to>
    <xdr:sp macro="" textlink="">
      <xdr:nvSpPr>
        <xdr:cNvPr id="2" name="TextBox 1"/>
        <xdr:cNvSpPr txBox="1"/>
      </xdr:nvSpPr>
      <xdr:spPr>
        <a:xfrm>
          <a:off x="0" y="0"/>
          <a:ext cx="2702983" cy="3429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ผลรวมศูนย์วิทยพัฒนา มสธ.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3329</v>
          </cell>
        </row>
        <row r="8">
          <cell r="C8">
            <v>281</v>
          </cell>
        </row>
        <row r="10">
          <cell r="C10">
            <v>14</v>
          </cell>
        </row>
        <row r="11">
          <cell r="C11">
            <v>14</v>
          </cell>
        </row>
        <row r="13">
          <cell r="C13">
            <v>244</v>
          </cell>
        </row>
        <row r="14">
          <cell r="C14">
            <v>130</v>
          </cell>
        </row>
        <row r="16">
          <cell r="C16">
            <v>4210</v>
          </cell>
        </row>
        <row r="17">
          <cell r="C17">
            <v>4076</v>
          </cell>
        </row>
        <row r="19">
          <cell r="C19">
            <v>171</v>
          </cell>
        </row>
        <row r="20">
          <cell r="C20">
            <v>237</v>
          </cell>
        </row>
        <row r="21">
          <cell r="C21">
            <v>136</v>
          </cell>
        </row>
        <row r="24">
          <cell r="C24">
            <v>3</v>
          </cell>
        </row>
        <row r="25">
          <cell r="C25">
            <v>0</v>
          </cell>
        </row>
        <row r="26">
          <cell r="C26">
            <v>18</v>
          </cell>
        </row>
        <row r="27">
          <cell r="C27">
            <v>5</v>
          </cell>
        </row>
        <row r="29">
          <cell r="C29">
            <v>5</v>
          </cell>
        </row>
        <row r="30">
          <cell r="C30">
            <v>10</v>
          </cell>
        </row>
        <row r="31">
          <cell r="C31">
            <v>5637</v>
          </cell>
        </row>
        <row r="32">
          <cell r="C32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bon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5838</v>
          </cell>
        </row>
        <row r="8">
          <cell r="C8">
            <v>1486</v>
          </cell>
        </row>
        <row r="10">
          <cell r="C10">
            <v>114</v>
          </cell>
        </row>
        <row r="11">
          <cell r="C11">
            <v>100</v>
          </cell>
        </row>
        <row r="13">
          <cell r="C13">
            <v>259</v>
          </cell>
        </row>
        <row r="14">
          <cell r="C14">
            <v>162</v>
          </cell>
        </row>
        <row r="16">
          <cell r="C16">
            <v>6431</v>
          </cell>
        </row>
        <row r="17">
          <cell r="C17">
            <v>6176</v>
          </cell>
        </row>
        <row r="19">
          <cell r="C19">
            <v>384</v>
          </cell>
        </row>
        <row r="20">
          <cell r="C20">
            <v>546</v>
          </cell>
        </row>
        <row r="21">
          <cell r="C21">
            <v>1052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14</v>
          </cell>
        </row>
        <row r="27">
          <cell r="C27">
            <v>0</v>
          </cell>
        </row>
        <row r="29">
          <cell r="C29">
            <v>11</v>
          </cell>
        </row>
        <row r="30">
          <cell r="C30">
            <v>0</v>
          </cell>
        </row>
        <row r="31">
          <cell r="C31">
            <v>30726</v>
          </cell>
        </row>
        <row r="32">
          <cell r="C32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1022</v>
          </cell>
        </row>
        <row r="8">
          <cell r="C8">
            <v>67</v>
          </cell>
        </row>
        <row r="10">
          <cell r="C10">
            <v>0</v>
          </cell>
        </row>
        <row r="11">
          <cell r="C11">
            <v>0</v>
          </cell>
        </row>
        <row r="13">
          <cell r="C13">
            <v>660</v>
          </cell>
        </row>
        <row r="14">
          <cell r="C14">
            <v>10</v>
          </cell>
        </row>
        <row r="16">
          <cell r="C16">
            <v>979</v>
          </cell>
        </row>
        <row r="17">
          <cell r="C17">
            <v>709</v>
          </cell>
        </row>
        <row r="19">
          <cell r="C19">
            <v>635</v>
          </cell>
        </row>
        <row r="20">
          <cell r="C20">
            <v>679</v>
          </cell>
        </row>
        <row r="21">
          <cell r="C21">
            <v>3</v>
          </cell>
        </row>
        <row r="24">
          <cell r="C24">
            <v>5</v>
          </cell>
        </row>
        <row r="25">
          <cell r="C25">
            <v>14</v>
          </cell>
        </row>
        <row r="26">
          <cell r="C26">
            <v>47</v>
          </cell>
        </row>
        <row r="27">
          <cell r="C27">
            <v>85</v>
          </cell>
        </row>
        <row r="29">
          <cell r="C29">
            <v>11</v>
          </cell>
        </row>
        <row r="30">
          <cell r="C30">
            <v>7</v>
          </cell>
        </row>
        <row r="31">
          <cell r="C31">
            <v>1382</v>
          </cell>
        </row>
        <row r="32">
          <cell r="C32">
            <v>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2849</v>
          </cell>
        </row>
        <row r="8">
          <cell r="C8">
            <v>335</v>
          </cell>
        </row>
        <row r="10">
          <cell r="C10">
            <v>14</v>
          </cell>
        </row>
        <row r="11">
          <cell r="C11">
            <v>17</v>
          </cell>
        </row>
        <row r="13">
          <cell r="C13">
            <v>133</v>
          </cell>
        </row>
        <row r="14">
          <cell r="C14">
            <v>58</v>
          </cell>
        </row>
        <row r="16">
          <cell r="C16">
            <v>834</v>
          </cell>
        </row>
        <row r="17">
          <cell r="C17">
            <v>781</v>
          </cell>
        </row>
        <row r="19">
          <cell r="C19">
            <v>431</v>
          </cell>
        </row>
        <row r="20">
          <cell r="C20">
            <v>496</v>
          </cell>
        </row>
        <row r="21">
          <cell r="C21">
            <v>665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82</v>
          </cell>
        </row>
        <row r="27">
          <cell r="C27">
            <v>83</v>
          </cell>
        </row>
        <row r="29">
          <cell r="C29">
            <v>6</v>
          </cell>
        </row>
        <row r="30">
          <cell r="C30">
            <v>11</v>
          </cell>
        </row>
        <row r="31">
          <cell r="C31">
            <v>4251</v>
          </cell>
        </row>
        <row r="32">
          <cell r="C32">
            <v>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1667</v>
          </cell>
        </row>
        <row r="8">
          <cell r="C8">
            <v>124</v>
          </cell>
        </row>
        <row r="10">
          <cell r="C10">
            <v>0</v>
          </cell>
        </row>
        <row r="11">
          <cell r="C11">
            <v>35</v>
          </cell>
        </row>
        <row r="13">
          <cell r="C13">
            <v>430</v>
          </cell>
        </row>
        <row r="14">
          <cell r="C14">
            <v>118</v>
          </cell>
        </row>
        <row r="16">
          <cell r="C16">
            <v>955</v>
          </cell>
        </row>
        <row r="17">
          <cell r="C17">
            <v>942</v>
          </cell>
        </row>
        <row r="19">
          <cell r="C19">
            <v>379</v>
          </cell>
        </row>
        <row r="20">
          <cell r="C20">
            <v>506</v>
          </cell>
        </row>
        <row r="21">
          <cell r="C21">
            <v>1244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54</v>
          </cell>
        </row>
        <row r="27">
          <cell r="C27">
            <v>65</v>
          </cell>
        </row>
        <row r="29">
          <cell r="C29">
            <v>5</v>
          </cell>
        </row>
        <row r="30">
          <cell r="C30">
            <v>2</v>
          </cell>
        </row>
        <row r="31">
          <cell r="C31">
            <v>7435</v>
          </cell>
        </row>
        <row r="32">
          <cell r="C32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2342</v>
          </cell>
        </row>
        <row r="8">
          <cell r="C8">
            <v>145</v>
          </cell>
        </row>
        <row r="10">
          <cell r="C10">
            <v>125</v>
          </cell>
        </row>
        <row r="11">
          <cell r="C11">
            <v>125</v>
          </cell>
        </row>
        <row r="13">
          <cell r="C13">
            <v>162</v>
          </cell>
        </row>
        <row r="14">
          <cell r="C14">
            <v>69</v>
          </cell>
        </row>
        <row r="16">
          <cell r="C16">
            <v>1644</v>
          </cell>
        </row>
        <row r="17">
          <cell r="C17">
            <v>750</v>
          </cell>
        </row>
        <row r="19">
          <cell r="C19">
            <v>484</v>
          </cell>
        </row>
        <row r="20">
          <cell r="C20">
            <v>488</v>
          </cell>
        </row>
        <row r="21">
          <cell r="C21">
            <v>649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63</v>
          </cell>
        </row>
        <row r="27">
          <cell r="C27">
            <v>109</v>
          </cell>
        </row>
        <row r="29">
          <cell r="C29">
            <v>11</v>
          </cell>
        </row>
        <row r="30">
          <cell r="C30">
            <v>11</v>
          </cell>
        </row>
        <row r="31">
          <cell r="C31">
            <v>3127</v>
          </cell>
        </row>
        <row r="32">
          <cell r="C3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4288</v>
          </cell>
        </row>
        <row r="8">
          <cell r="C8">
            <v>411</v>
          </cell>
        </row>
        <row r="10">
          <cell r="C10">
            <v>26</v>
          </cell>
        </row>
        <row r="11">
          <cell r="C11">
            <v>26</v>
          </cell>
        </row>
        <row r="13">
          <cell r="C13">
            <v>613</v>
          </cell>
        </row>
        <row r="14">
          <cell r="C14">
            <v>542</v>
          </cell>
        </row>
        <row r="16">
          <cell r="C16">
            <v>6066</v>
          </cell>
        </row>
        <row r="17">
          <cell r="C17">
            <v>6061</v>
          </cell>
        </row>
        <row r="19">
          <cell r="C19">
            <v>693</v>
          </cell>
        </row>
        <row r="20">
          <cell r="C20">
            <v>509</v>
          </cell>
        </row>
        <row r="21">
          <cell r="C21">
            <v>805</v>
          </cell>
        </row>
        <row r="24">
          <cell r="C24">
            <v>11</v>
          </cell>
        </row>
        <row r="25">
          <cell r="C25">
            <v>52</v>
          </cell>
        </row>
        <row r="26">
          <cell r="C26">
            <v>16</v>
          </cell>
        </row>
        <row r="27">
          <cell r="C27">
            <v>62</v>
          </cell>
        </row>
        <row r="29">
          <cell r="C29">
            <v>20</v>
          </cell>
        </row>
        <row r="30">
          <cell r="C30">
            <v>11</v>
          </cell>
        </row>
        <row r="31">
          <cell r="C31">
            <v>7810</v>
          </cell>
        </row>
        <row r="32">
          <cell r="C32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2241</v>
          </cell>
        </row>
        <row r="8">
          <cell r="C8">
            <v>188</v>
          </cell>
        </row>
        <row r="10">
          <cell r="C10">
            <v>26</v>
          </cell>
        </row>
        <row r="11">
          <cell r="C11">
            <v>26</v>
          </cell>
        </row>
        <row r="13">
          <cell r="C13">
            <v>394</v>
          </cell>
        </row>
        <row r="14">
          <cell r="C14">
            <v>32</v>
          </cell>
        </row>
        <row r="16">
          <cell r="C16">
            <v>1514</v>
          </cell>
        </row>
        <row r="17">
          <cell r="C17">
            <v>1000</v>
          </cell>
        </row>
        <row r="19">
          <cell r="C19">
            <v>547</v>
          </cell>
        </row>
        <row r="20">
          <cell r="C20">
            <v>576</v>
          </cell>
        </row>
        <row r="21">
          <cell r="C21">
            <v>650</v>
          </cell>
        </row>
        <row r="24">
          <cell r="C24">
            <v>1</v>
          </cell>
        </row>
        <row r="25">
          <cell r="C25">
            <v>80</v>
          </cell>
        </row>
        <row r="26">
          <cell r="C26">
            <v>0</v>
          </cell>
        </row>
        <row r="27">
          <cell r="C27">
            <v>0</v>
          </cell>
        </row>
        <row r="29">
          <cell r="C29">
            <v>15</v>
          </cell>
        </row>
        <row r="30">
          <cell r="C30">
            <v>7</v>
          </cell>
        </row>
        <row r="31">
          <cell r="C31">
            <v>3050</v>
          </cell>
        </row>
        <row r="32">
          <cell r="C32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49"/>
      <sheetName val="aug59"/>
      <sheetName val="sep59"/>
    </sheetNames>
    <sheetDataSet>
      <sheetData sheetId="0">
        <row r="7">
          <cell r="C7">
            <v>601</v>
          </cell>
        </row>
        <row r="8">
          <cell r="C8">
            <v>96</v>
          </cell>
        </row>
        <row r="10">
          <cell r="C10">
            <v>15</v>
          </cell>
        </row>
        <row r="11">
          <cell r="C11">
            <v>34</v>
          </cell>
        </row>
        <row r="13">
          <cell r="C13">
            <v>371</v>
          </cell>
        </row>
        <row r="14">
          <cell r="C14">
            <v>65</v>
          </cell>
        </row>
        <row r="16">
          <cell r="C16">
            <v>412</v>
          </cell>
        </row>
        <row r="17">
          <cell r="C17">
            <v>413</v>
          </cell>
        </row>
        <row r="19">
          <cell r="C19">
            <v>305</v>
          </cell>
        </row>
        <row r="20">
          <cell r="C20">
            <v>390</v>
          </cell>
        </row>
        <row r="21">
          <cell r="C21">
            <v>494</v>
          </cell>
        </row>
        <row r="24">
          <cell r="C24">
            <v>1</v>
          </cell>
        </row>
        <row r="25">
          <cell r="C25">
            <v>20</v>
          </cell>
        </row>
        <row r="26">
          <cell r="C26">
            <v>3</v>
          </cell>
        </row>
        <row r="27">
          <cell r="C27">
            <v>12</v>
          </cell>
        </row>
        <row r="29">
          <cell r="C29">
            <v>11</v>
          </cell>
        </row>
        <row r="30">
          <cell r="C30">
            <v>6</v>
          </cell>
        </row>
        <row r="31">
          <cell r="C31">
            <v>3942</v>
          </cell>
        </row>
        <row r="32">
          <cell r="C32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  <sheetName val="oct58"/>
      <sheetName val="nov58"/>
      <sheetName val="dec58"/>
      <sheetName val="jan59"/>
      <sheetName val="feb59"/>
      <sheetName val="march59"/>
      <sheetName val="april59"/>
      <sheetName val="may59"/>
      <sheetName val="june59"/>
      <sheetName val="july59"/>
      <sheetName val="aug59"/>
      <sheetName val="sep59"/>
    </sheetNames>
    <sheetDataSet>
      <sheetData sheetId="0">
        <row r="7">
          <cell r="C7">
            <v>3041</v>
          </cell>
        </row>
        <row r="8">
          <cell r="C8">
            <v>1065</v>
          </cell>
        </row>
        <row r="10">
          <cell r="C10">
            <v>52</v>
          </cell>
        </row>
        <row r="11">
          <cell r="C11">
            <v>52</v>
          </cell>
        </row>
        <row r="13">
          <cell r="C13">
            <v>371</v>
          </cell>
        </row>
        <row r="14">
          <cell r="C14">
            <v>106</v>
          </cell>
        </row>
        <row r="16">
          <cell r="C16">
            <v>4004</v>
          </cell>
        </row>
        <row r="17">
          <cell r="C17">
            <v>3780</v>
          </cell>
        </row>
        <row r="19">
          <cell r="C19">
            <v>396</v>
          </cell>
        </row>
        <row r="20">
          <cell r="C20">
            <v>364</v>
          </cell>
        </row>
        <row r="21">
          <cell r="C21">
            <v>564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110</v>
          </cell>
        </row>
        <row r="27">
          <cell r="C27">
            <v>292</v>
          </cell>
        </row>
        <row r="29">
          <cell r="C29">
            <v>27</v>
          </cell>
        </row>
        <row r="30">
          <cell r="C30">
            <v>28</v>
          </cell>
        </row>
        <row r="31">
          <cell r="C31">
            <v>8961</v>
          </cell>
        </row>
        <row r="32">
          <cell r="C32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tabSelected="1" zoomScale="130" zoomScaleNormal="130" workbookViewId="0">
      <pane ySplit="4" topLeftCell="A5" activePane="bottomLeft" state="frozen"/>
      <selection pane="bottomLeft" activeCell="E1" sqref="E1"/>
    </sheetView>
  </sheetViews>
  <sheetFormatPr defaultColWidth="9.125" defaultRowHeight="13.5" x14ac:dyDescent="0.25"/>
  <cols>
    <col min="1" max="1" width="33.25" style="19" customWidth="1"/>
    <col min="2" max="2" width="7.5" style="10" customWidth="1"/>
    <col min="3" max="3" width="8.875" style="10" customWidth="1"/>
    <col min="4" max="12" width="9.625" style="10" customWidth="1"/>
    <col min="13" max="13" width="10.5" style="10" customWidth="1"/>
    <col min="14" max="82" width="9" style="9" customWidth="1"/>
    <col min="83" max="16384" width="9.125" style="10"/>
  </cols>
  <sheetData>
    <row r="1" spans="1:88" s="40" customFormat="1" ht="33.75" customHeight="1" x14ac:dyDescent="0.2">
      <c r="A1" s="39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3" customFormat="1" ht="18.75" x14ac:dyDescent="0.25">
      <c r="A2" s="73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</row>
    <row r="3" spans="1:88" s="43" customFormat="1" ht="21" customHeight="1" thickBot="1" x14ac:dyDescent="0.3">
      <c r="A3" s="73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</row>
    <row r="4" spans="1:88" s="6" customFormat="1" ht="28.5" customHeight="1" thickBot="1" x14ac:dyDescent="0.25">
      <c r="A4" s="66" t="s">
        <v>0</v>
      </c>
      <c r="B4" s="67" t="s">
        <v>1</v>
      </c>
      <c r="C4" s="68" t="s">
        <v>47</v>
      </c>
      <c r="D4" s="69" t="s">
        <v>2</v>
      </c>
      <c r="E4" s="70" t="s">
        <v>3</v>
      </c>
      <c r="F4" s="69" t="s">
        <v>5</v>
      </c>
      <c r="G4" s="71" t="s">
        <v>4</v>
      </c>
      <c r="H4" s="69" t="s">
        <v>6</v>
      </c>
      <c r="I4" s="71" t="s">
        <v>7</v>
      </c>
      <c r="J4" s="69" t="s">
        <v>8</v>
      </c>
      <c r="K4" s="71" t="s">
        <v>9</v>
      </c>
      <c r="L4" s="69" t="s">
        <v>10</v>
      </c>
      <c r="M4" s="72" t="s">
        <v>11</v>
      </c>
      <c r="N4" s="4" t="s">
        <v>49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8" x14ac:dyDescent="0.25">
      <c r="A5" s="60" t="s">
        <v>12</v>
      </c>
      <c r="B5" s="58"/>
      <c r="C5" s="59"/>
      <c r="D5" s="53"/>
      <c r="E5" s="44"/>
      <c r="F5" s="53"/>
      <c r="G5" s="44"/>
      <c r="H5" s="53"/>
      <c r="I5" s="44"/>
      <c r="J5" s="53"/>
      <c r="K5" s="44"/>
      <c r="L5" s="53"/>
      <c r="M5" s="44"/>
      <c r="N5" s="1"/>
    </row>
    <row r="6" spans="1:88" x14ac:dyDescent="0.25">
      <c r="A6" s="11" t="s">
        <v>51</v>
      </c>
      <c r="B6" s="7" t="s">
        <v>13</v>
      </c>
      <c r="C6" s="45">
        <f>SUM(C7:C8)</f>
        <v>31416</v>
      </c>
      <c r="D6" s="54">
        <f>SUM(D7:D8)</f>
        <v>3610</v>
      </c>
      <c r="E6" s="46">
        <f t="shared" ref="E6:L6" si="0">SUM(E7:E8)</f>
        <v>1089</v>
      </c>
      <c r="F6" s="54">
        <f t="shared" si="0"/>
        <v>3184</v>
      </c>
      <c r="G6" s="46">
        <f t="shared" si="0"/>
        <v>1791</v>
      </c>
      <c r="H6" s="54">
        <f t="shared" si="0"/>
        <v>2487</v>
      </c>
      <c r="I6" s="46">
        <f t="shared" si="0"/>
        <v>4699</v>
      </c>
      <c r="J6" s="54">
        <f t="shared" si="0"/>
        <v>2429</v>
      </c>
      <c r="K6" s="46">
        <f t="shared" si="0"/>
        <v>697</v>
      </c>
      <c r="L6" s="54">
        <f t="shared" si="0"/>
        <v>4106</v>
      </c>
      <c r="M6" s="46">
        <f>SUM(M7:M8)</f>
        <v>7324</v>
      </c>
      <c r="N6" s="1" t="s">
        <v>55</v>
      </c>
    </row>
    <row r="7" spans="1:88" x14ac:dyDescent="0.25">
      <c r="A7" s="12" t="s">
        <v>14</v>
      </c>
      <c r="B7" s="7" t="s">
        <v>13</v>
      </c>
      <c r="C7" s="45">
        <f>SUM(D7:M7)</f>
        <v>27218</v>
      </c>
      <c r="D7" s="55">
        <f>SUM([1]Total_chan!C7)</f>
        <v>3329</v>
      </c>
      <c r="E7" s="47">
        <f>SUM([2]Total_nayok!C7)</f>
        <v>1022</v>
      </c>
      <c r="F7" s="55">
        <f>SUM([3]Total_sawan!C7)</f>
        <v>2849</v>
      </c>
      <c r="G7" s="47">
        <f>SUM([4]Total_nakornsri!C7)</f>
        <v>1667</v>
      </c>
      <c r="H7" s="55">
        <f>SUM([5]Total_phet!C7)</f>
        <v>2342</v>
      </c>
      <c r="I7" s="47">
        <f>SUM([6]Total_yala!C7)</f>
        <v>4288</v>
      </c>
      <c r="J7" s="55">
        <f>SUM([7]Total_lampang!C7)</f>
        <v>2241</v>
      </c>
      <c r="K7" s="47">
        <f>SUM([8]Total_sukhothai!C7)</f>
        <v>601</v>
      </c>
      <c r="L7" s="55">
        <f>SUM([9]Total_udonthani!C7)</f>
        <v>3041</v>
      </c>
      <c r="M7" s="47">
        <f>SUM([10]Total_ubon!C7)</f>
        <v>5838</v>
      </c>
      <c r="N7" s="1"/>
    </row>
    <row r="8" spans="1:88" x14ac:dyDescent="0.25">
      <c r="A8" s="12" t="s">
        <v>15</v>
      </c>
      <c r="B8" s="7" t="s">
        <v>13</v>
      </c>
      <c r="C8" s="45">
        <f>SUM(D8:M8)</f>
        <v>4198</v>
      </c>
      <c r="D8" s="55">
        <f>SUM([1]Total_chan!C8)</f>
        <v>281</v>
      </c>
      <c r="E8" s="47">
        <f>SUM([2]Total_nayok!C8)</f>
        <v>67</v>
      </c>
      <c r="F8" s="55">
        <f>SUM([3]Total_sawan!C8)</f>
        <v>335</v>
      </c>
      <c r="G8" s="47">
        <f>SUM([4]Total_nakornsri!C8)</f>
        <v>124</v>
      </c>
      <c r="H8" s="55">
        <f>SUM([5]Total_phet!C8)</f>
        <v>145</v>
      </c>
      <c r="I8" s="47">
        <f>SUM([6]Total_yala!C8)</f>
        <v>411</v>
      </c>
      <c r="J8" s="55">
        <f>SUM([7]Total_lampang!C8)</f>
        <v>188</v>
      </c>
      <c r="K8" s="47">
        <f>SUM([8]Total_sukhothai!C8)</f>
        <v>96</v>
      </c>
      <c r="L8" s="55">
        <f>SUM([9]Total_udonthani!C8)</f>
        <v>1065</v>
      </c>
      <c r="M8" s="47">
        <f>SUM([10]Total_ubon!C8)</f>
        <v>1486</v>
      </c>
      <c r="N8" s="1"/>
    </row>
    <row r="9" spans="1:88" x14ac:dyDescent="0.25">
      <c r="A9" s="61" t="s">
        <v>16</v>
      </c>
      <c r="B9" s="13"/>
      <c r="C9" s="48"/>
      <c r="D9" s="55"/>
      <c r="E9" s="47"/>
      <c r="F9" s="55"/>
      <c r="G9" s="47"/>
      <c r="H9" s="55"/>
      <c r="I9" s="47"/>
      <c r="J9" s="55"/>
      <c r="K9" s="47"/>
      <c r="L9" s="55"/>
      <c r="M9" s="47"/>
      <c r="N9" s="1"/>
    </row>
    <row r="10" spans="1:88" x14ac:dyDescent="0.25">
      <c r="A10" s="15" t="s">
        <v>41</v>
      </c>
      <c r="B10" s="8" t="s">
        <v>17</v>
      </c>
      <c r="C10" s="45">
        <f>SUM(D10:M10)</f>
        <v>386</v>
      </c>
      <c r="D10" s="55">
        <f>SUM([1]Total_chan!C10)</f>
        <v>14</v>
      </c>
      <c r="E10" s="47">
        <f>SUM([2]Total_nayok!C10)</f>
        <v>0</v>
      </c>
      <c r="F10" s="55">
        <f>SUM([3]Total_sawan!C10)</f>
        <v>14</v>
      </c>
      <c r="G10" s="47">
        <f>SUM([4]Total_nakornsri!C10)</f>
        <v>0</v>
      </c>
      <c r="H10" s="55">
        <f>SUM([5]Total_phet!C10)</f>
        <v>125</v>
      </c>
      <c r="I10" s="47">
        <f>SUM([6]Total_yala!C10)</f>
        <v>26</v>
      </c>
      <c r="J10" s="55">
        <f>SUM([7]Total_lampang!C10)</f>
        <v>26</v>
      </c>
      <c r="K10" s="47">
        <f>SUM([8]Total_sukhothai!C10)</f>
        <v>15</v>
      </c>
      <c r="L10" s="55">
        <f>SUM([9]Total_udonthani!C10)</f>
        <v>52</v>
      </c>
      <c r="M10" s="47">
        <f>SUM([10]Total_ubon!C10)</f>
        <v>114</v>
      </c>
      <c r="N10" s="1"/>
    </row>
    <row r="11" spans="1:88" x14ac:dyDescent="0.25">
      <c r="A11" s="16" t="s">
        <v>40</v>
      </c>
      <c r="B11" s="13" t="s">
        <v>18</v>
      </c>
      <c r="C11" s="45">
        <f>SUM(D11:M11)</f>
        <v>429</v>
      </c>
      <c r="D11" s="55">
        <f>SUM([1]Total_chan!C11)</f>
        <v>14</v>
      </c>
      <c r="E11" s="47">
        <f>SUM([2]Total_nayok!C11)</f>
        <v>0</v>
      </c>
      <c r="F11" s="55">
        <f>SUM([3]Total_sawan!C11)</f>
        <v>17</v>
      </c>
      <c r="G11" s="47">
        <f>SUM([4]Total_nakornsri!C11)</f>
        <v>35</v>
      </c>
      <c r="H11" s="55">
        <f>SUM([5]Total_phet!C11)</f>
        <v>125</v>
      </c>
      <c r="I11" s="47">
        <f>SUM([6]Total_yala!C11)</f>
        <v>26</v>
      </c>
      <c r="J11" s="55">
        <f>SUM([7]Total_lampang!C11)</f>
        <v>26</v>
      </c>
      <c r="K11" s="47">
        <f>SUM([8]Total_sukhothai!C11)</f>
        <v>34</v>
      </c>
      <c r="L11" s="55">
        <f>SUM([9]Total_udonthani!C11)</f>
        <v>52</v>
      </c>
      <c r="M11" s="47">
        <f>SUM([10]Total_ubon!C11)</f>
        <v>100</v>
      </c>
      <c r="N11" s="1"/>
    </row>
    <row r="12" spans="1:88" x14ac:dyDescent="0.25">
      <c r="A12" s="61" t="s">
        <v>29</v>
      </c>
      <c r="B12" s="13" t="s">
        <v>19</v>
      </c>
      <c r="C12" s="45">
        <f>SUM(C13:C14)</f>
        <v>4929</v>
      </c>
      <c r="D12" s="54">
        <f>SUM(D13:D14)</f>
        <v>374</v>
      </c>
      <c r="E12" s="46">
        <f t="shared" ref="E12:L12" si="1">SUM(E13:E14)</f>
        <v>670</v>
      </c>
      <c r="F12" s="54">
        <f t="shared" si="1"/>
        <v>191</v>
      </c>
      <c r="G12" s="46">
        <f t="shared" si="1"/>
        <v>548</v>
      </c>
      <c r="H12" s="54">
        <f t="shared" si="1"/>
        <v>231</v>
      </c>
      <c r="I12" s="46">
        <f t="shared" si="1"/>
        <v>1155</v>
      </c>
      <c r="J12" s="54">
        <f t="shared" si="1"/>
        <v>426</v>
      </c>
      <c r="K12" s="46">
        <f t="shared" si="1"/>
        <v>436</v>
      </c>
      <c r="L12" s="54">
        <f t="shared" si="1"/>
        <v>477</v>
      </c>
      <c r="M12" s="46">
        <f>SUM(M13:M14)</f>
        <v>421</v>
      </c>
      <c r="N12" s="1" t="s">
        <v>56</v>
      </c>
    </row>
    <row r="13" spans="1:88" x14ac:dyDescent="0.25">
      <c r="A13" s="16" t="s">
        <v>30</v>
      </c>
      <c r="B13" s="13" t="s">
        <v>19</v>
      </c>
      <c r="C13" s="45">
        <f>SUM(D13:M13)</f>
        <v>3637</v>
      </c>
      <c r="D13" s="55">
        <f>SUM([1]Total_chan!C13)</f>
        <v>244</v>
      </c>
      <c r="E13" s="47">
        <f>SUM([2]Total_nayok!C13)</f>
        <v>660</v>
      </c>
      <c r="F13" s="55">
        <f>SUM([3]Total_sawan!C13)</f>
        <v>133</v>
      </c>
      <c r="G13" s="47">
        <f>SUM([4]Total_nakornsri!C13)</f>
        <v>430</v>
      </c>
      <c r="H13" s="55">
        <f>SUM([5]Total_phet!C13)</f>
        <v>162</v>
      </c>
      <c r="I13" s="47">
        <f>SUM([6]Total_yala!C13)</f>
        <v>613</v>
      </c>
      <c r="J13" s="55">
        <f>SUM([7]Total_lampang!C13)</f>
        <v>394</v>
      </c>
      <c r="K13" s="47">
        <f>SUM([8]Total_sukhothai!C13)</f>
        <v>371</v>
      </c>
      <c r="L13" s="55">
        <f>SUM([9]Total_udonthani!C13)</f>
        <v>371</v>
      </c>
      <c r="M13" s="47">
        <f>SUM([10]Total_ubon!C13)</f>
        <v>259</v>
      </c>
      <c r="N13" s="1"/>
    </row>
    <row r="14" spans="1:88" x14ac:dyDescent="0.25">
      <c r="A14" s="16" t="s">
        <v>31</v>
      </c>
      <c r="B14" s="13" t="s">
        <v>19</v>
      </c>
      <c r="C14" s="45">
        <f>SUM(D14:M14)</f>
        <v>1292</v>
      </c>
      <c r="D14" s="55">
        <f>SUM([1]Total_chan!C14)</f>
        <v>130</v>
      </c>
      <c r="E14" s="47">
        <f>SUM([2]Total_nayok!C14)</f>
        <v>10</v>
      </c>
      <c r="F14" s="55">
        <f>SUM([3]Total_sawan!C14)</f>
        <v>58</v>
      </c>
      <c r="G14" s="47">
        <f>SUM([4]Total_nakornsri!C14)</f>
        <v>118</v>
      </c>
      <c r="H14" s="55">
        <f>SUM([5]Total_phet!C14)</f>
        <v>69</v>
      </c>
      <c r="I14" s="47">
        <f>SUM([6]Total_yala!C14)</f>
        <v>542</v>
      </c>
      <c r="J14" s="55">
        <f>SUM([7]Total_lampang!C14)</f>
        <v>32</v>
      </c>
      <c r="K14" s="47">
        <f>SUM([8]Total_sukhothai!C14)</f>
        <v>65</v>
      </c>
      <c r="L14" s="55">
        <f>SUM([9]Total_udonthani!C14)</f>
        <v>106</v>
      </c>
      <c r="M14" s="47">
        <f>SUM([10]Total_ubon!C14)</f>
        <v>162</v>
      </c>
      <c r="N14" s="1"/>
    </row>
    <row r="15" spans="1:88" x14ac:dyDescent="0.25">
      <c r="A15" s="62" t="s">
        <v>28</v>
      </c>
      <c r="B15" s="8" t="s">
        <v>20</v>
      </c>
      <c r="C15" s="45">
        <f>SUM(C16:C17)</f>
        <v>51737</v>
      </c>
      <c r="D15" s="54">
        <f t="shared" ref="D15:L15" si="2">SUM(D16:D17)</f>
        <v>8286</v>
      </c>
      <c r="E15" s="46">
        <f t="shared" si="2"/>
        <v>1688</v>
      </c>
      <c r="F15" s="54">
        <f t="shared" si="2"/>
        <v>1615</v>
      </c>
      <c r="G15" s="46">
        <f t="shared" si="2"/>
        <v>1897</v>
      </c>
      <c r="H15" s="54">
        <f t="shared" si="2"/>
        <v>2394</v>
      </c>
      <c r="I15" s="46">
        <f t="shared" si="2"/>
        <v>12127</v>
      </c>
      <c r="J15" s="54">
        <f t="shared" si="2"/>
        <v>2514</v>
      </c>
      <c r="K15" s="46">
        <f t="shared" si="2"/>
        <v>825</v>
      </c>
      <c r="L15" s="54">
        <f t="shared" si="2"/>
        <v>7784</v>
      </c>
      <c r="M15" s="46">
        <f>SUM(M16:M17)</f>
        <v>12607</v>
      </c>
      <c r="N15" s="1" t="s">
        <v>46</v>
      </c>
    </row>
    <row r="16" spans="1:88" x14ac:dyDescent="0.25">
      <c r="A16" s="15" t="s">
        <v>27</v>
      </c>
      <c r="B16" s="8" t="s">
        <v>20</v>
      </c>
      <c r="C16" s="45">
        <f t="shared" ref="C16:C21" si="3">SUM(D16:M16)</f>
        <v>27049</v>
      </c>
      <c r="D16" s="55">
        <f>SUM([1]Total_chan!C16)</f>
        <v>4210</v>
      </c>
      <c r="E16" s="47">
        <f>SUM([2]Total_nayok!C16)</f>
        <v>979</v>
      </c>
      <c r="F16" s="55">
        <f>SUM([3]Total_sawan!C16)</f>
        <v>834</v>
      </c>
      <c r="G16" s="47">
        <f>SUM([4]Total_nakornsri!C16)</f>
        <v>955</v>
      </c>
      <c r="H16" s="55">
        <f>SUM([5]Total_phet!C16)</f>
        <v>1644</v>
      </c>
      <c r="I16" s="47">
        <f>SUM([6]Total_yala!C16)</f>
        <v>6066</v>
      </c>
      <c r="J16" s="55">
        <f>SUM([7]Total_lampang!C16)</f>
        <v>1514</v>
      </c>
      <c r="K16" s="47">
        <f>SUM([8]Total_sukhothai!C16)</f>
        <v>412</v>
      </c>
      <c r="L16" s="55">
        <f>SUM([9]Total_udonthani!C16)</f>
        <v>4004</v>
      </c>
      <c r="M16" s="47">
        <f>SUM([10]Total_ubon!C16)</f>
        <v>6431</v>
      </c>
      <c r="N16" s="1"/>
    </row>
    <row r="17" spans="1:82" s="19" customFormat="1" x14ac:dyDescent="0.25">
      <c r="A17" s="15" t="s">
        <v>26</v>
      </c>
      <c r="B17" s="17" t="s">
        <v>20</v>
      </c>
      <c r="C17" s="45">
        <f t="shared" si="3"/>
        <v>24688</v>
      </c>
      <c r="D17" s="55">
        <f>SUM([1]Total_chan!C17)</f>
        <v>4076</v>
      </c>
      <c r="E17" s="47">
        <f>SUM([2]Total_nayok!C17)</f>
        <v>709</v>
      </c>
      <c r="F17" s="55">
        <f>SUM([3]Total_sawan!C17)</f>
        <v>781</v>
      </c>
      <c r="G17" s="47">
        <f>SUM([4]Total_nakornsri!C17)</f>
        <v>942</v>
      </c>
      <c r="H17" s="55">
        <f>SUM([5]Total_phet!C17)</f>
        <v>750</v>
      </c>
      <c r="I17" s="47">
        <f>SUM([6]Total_yala!C17)</f>
        <v>6061</v>
      </c>
      <c r="J17" s="55">
        <f>SUM([7]Total_lampang!C17)</f>
        <v>1000</v>
      </c>
      <c r="K17" s="47">
        <f>SUM([8]Total_sukhothai!C17)</f>
        <v>413</v>
      </c>
      <c r="L17" s="55">
        <f>SUM([9]Total_udonthani!C17)</f>
        <v>3780</v>
      </c>
      <c r="M17" s="47">
        <f>SUM([10]Total_ubon!C17)</f>
        <v>6176</v>
      </c>
      <c r="N17" s="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</row>
    <row r="18" spans="1:82" x14ac:dyDescent="0.25">
      <c r="A18" s="61" t="s">
        <v>33</v>
      </c>
      <c r="B18" s="13" t="s">
        <v>32</v>
      </c>
      <c r="C18" s="45">
        <f>SUM(C19:C21)</f>
        <v>15478</v>
      </c>
      <c r="D18" s="54">
        <f>SUM(D19:D21)</f>
        <v>544</v>
      </c>
      <c r="E18" s="46">
        <f t="shared" ref="E18:L18" si="4">SUM(E19:E21)</f>
        <v>1317</v>
      </c>
      <c r="F18" s="54">
        <f t="shared" si="4"/>
        <v>1592</v>
      </c>
      <c r="G18" s="46">
        <f t="shared" si="4"/>
        <v>2129</v>
      </c>
      <c r="H18" s="54">
        <f t="shared" si="4"/>
        <v>1621</v>
      </c>
      <c r="I18" s="46">
        <f t="shared" si="4"/>
        <v>2007</v>
      </c>
      <c r="J18" s="54">
        <f t="shared" si="4"/>
        <v>1773</v>
      </c>
      <c r="K18" s="46">
        <f t="shared" si="4"/>
        <v>1189</v>
      </c>
      <c r="L18" s="54">
        <f t="shared" si="4"/>
        <v>1324</v>
      </c>
      <c r="M18" s="46">
        <f>SUM(M19:M21)</f>
        <v>1982</v>
      </c>
      <c r="N18" s="1" t="s">
        <v>54</v>
      </c>
    </row>
    <row r="19" spans="1:82" x14ac:dyDescent="0.25">
      <c r="A19" s="16" t="s">
        <v>34</v>
      </c>
      <c r="B19" s="13" t="s">
        <v>22</v>
      </c>
      <c r="C19" s="45">
        <f t="shared" si="3"/>
        <v>4425</v>
      </c>
      <c r="D19" s="55">
        <f>SUM([1]Total_chan!C19)</f>
        <v>171</v>
      </c>
      <c r="E19" s="47">
        <f>SUM([2]Total_nayok!C19)</f>
        <v>635</v>
      </c>
      <c r="F19" s="55">
        <f>SUM([3]Total_sawan!C19)</f>
        <v>431</v>
      </c>
      <c r="G19" s="47">
        <f>SUM([4]Total_nakornsri!C19)</f>
        <v>379</v>
      </c>
      <c r="H19" s="55">
        <f>SUM([5]Total_phet!C19)</f>
        <v>484</v>
      </c>
      <c r="I19" s="47">
        <f>SUM([6]Total_yala!C19)</f>
        <v>693</v>
      </c>
      <c r="J19" s="55">
        <f>SUM([7]Total_lampang!C19)</f>
        <v>547</v>
      </c>
      <c r="K19" s="47">
        <f>SUM([8]Total_sukhothai!C19)</f>
        <v>305</v>
      </c>
      <c r="L19" s="55">
        <f>SUM([9]Total_udonthani!C19)</f>
        <v>396</v>
      </c>
      <c r="M19" s="47">
        <f>SUM([10]Total_ubon!C19)</f>
        <v>384</v>
      </c>
      <c r="N19" s="1"/>
    </row>
    <row r="20" spans="1:82" x14ac:dyDescent="0.25">
      <c r="A20" s="20" t="s">
        <v>35</v>
      </c>
      <c r="B20" s="21" t="s">
        <v>22</v>
      </c>
      <c r="C20" s="45">
        <f t="shared" si="3"/>
        <v>4791</v>
      </c>
      <c r="D20" s="55">
        <f>SUM([1]Total_chan!C20)</f>
        <v>237</v>
      </c>
      <c r="E20" s="47">
        <f>SUM([2]Total_nayok!C20)</f>
        <v>679</v>
      </c>
      <c r="F20" s="55">
        <f>SUM([3]Total_sawan!C20)</f>
        <v>496</v>
      </c>
      <c r="G20" s="47">
        <f>SUM([4]Total_nakornsri!C20)</f>
        <v>506</v>
      </c>
      <c r="H20" s="55">
        <f>SUM([5]Total_phet!C20)</f>
        <v>488</v>
      </c>
      <c r="I20" s="47">
        <f>SUM([6]Total_yala!C20)</f>
        <v>509</v>
      </c>
      <c r="J20" s="55">
        <f>SUM([7]Total_lampang!C20)</f>
        <v>576</v>
      </c>
      <c r="K20" s="47">
        <f>SUM([8]Total_sukhothai!C20)</f>
        <v>390</v>
      </c>
      <c r="L20" s="55">
        <f>SUM([9]Total_udonthani!C20)</f>
        <v>364</v>
      </c>
      <c r="M20" s="47">
        <f>SUM([10]Total_ubon!C20)</f>
        <v>546</v>
      </c>
      <c r="N20" s="1"/>
    </row>
    <row r="21" spans="1:82" x14ac:dyDescent="0.25">
      <c r="A21" s="22" t="s">
        <v>36</v>
      </c>
      <c r="B21" s="13" t="s">
        <v>23</v>
      </c>
      <c r="C21" s="45">
        <f t="shared" si="3"/>
        <v>6262</v>
      </c>
      <c r="D21" s="55">
        <f>SUM([1]Total_chan!C21)</f>
        <v>136</v>
      </c>
      <c r="E21" s="47">
        <f>SUM([2]Total_nayok!C21)</f>
        <v>3</v>
      </c>
      <c r="F21" s="55">
        <f>SUM([3]Total_sawan!C21)</f>
        <v>665</v>
      </c>
      <c r="G21" s="47">
        <f>SUM([4]Total_nakornsri!C21)</f>
        <v>1244</v>
      </c>
      <c r="H21" s="55">
        <f>SUM([5]Total_phet!C21)</f>
        <v>649</v>
      </c>
      <c r="I21" s="47">
        <f>SUM([6]Total_yala!C21)</f>
        <v>805</v>
      </c>
      <c r="J21" s="55">
        <f>SUM([7]Total_lampang!C21)</f>
        <v>650</v>
      </c>
      <c r="K21" s="47">
        <f>SUM([8]Total_sukhothai!C21)</f>
        <v>494</v>
      </c>
      <c r="L21" s="55">
        <f>SUM([9]Total_udonthani!C21)</f>
        <v>564</v>
      </c>
      <c r="M21" s="47">
        <f>SUM([10]Total_ubon!C21)</f>
        <v>1052</v>
      </c>
      <c r="N21" s="1"/>
    </row>
    <row r="22" spans="1:82" x14ac:dyDescent="0.25">
      <c r="A22" s="23" t="s">
        <v>52</v>
      </c>
      <c r="B22" s="14"/>
      <c r="C22" s="49"/>
      <c r="D22" s="56"/>
      <c r="E22" s="50"/>
      <c r="F22" s="56"/>
      <c r="G22" s="50"/>
      <c r="H22" s="56"/>
      <c r="I22" s="50"/>
      <c r="J22" s="56"/>
      <c r="K22" s="50"/>
      <c r="L22" s="56"/>
      <c r="M22" s="50"/>
      <c r="N22" s="1"/>
    </row>
    <row r="23" spans="1:82" x14ac:dyDescent="0.25">
      <c r="A23" s="63" t="s">
        <v>37</v>
      </c>
      <c r="B23" s="24"/>
      <c r="C23" s="48"/>
      <c r="D23" s="55"/>
      <c r="E23" s="47"/>
      <c r="F23" s="55"/>
      <c r="G23" s="47"/>
      <c r="H23" s="55"/>
      <c r="I23" s="47"/>
      <c r="J23" s="55"/>
      <c r="K23" s="47"/>
      <c r="L23" s="55"/>
      <c r="M23" s="47"/>
      <c r="N23" s="3"/>
    </row>
    <row r="24" spans="1:82" s="14" customFormat="1" ht="40.5" x14ac:dyDescent="0.25">
      <c r="A24" s="25" t="s">
        <v>42</v>
      </c>
      <c r="B24" s="26" t="s">
        <v>21</v>
      </c>
      <c r="C24" s="45">
        <f>SUM(D24:M24)</f>
        <v>21</v>
      </c>
      <c r="D24" s="55">
        <f>SUM([1]Total_chan!C24)</f>
        <v>3</v>
      </c>
      <c r="E24" s="47">
        <f>SUM([2]Total_nayok!C24)</f>
        <v>5</v>
      </c>
      <c r="F24" s="55">
        <f>SUM([3]Total_sawan!C24)</f>
        <v>0</v>
      </c>
      <c r="G24" s="47">
        <f>SUM([4]Total_nakornsri!C24)</f>
        <v>0</v>
      </c>
      <c r="H24" s="55">
        <f>SUM([5]Total_phet!C24)</f>
        <v>0</v>
      </c>
      <c r="I24" s="47">
        <f>SUM([6]Total_yala!C24)</f>
        <v>11</v>
      </c>
      <c r="J24" s="55">
        <f>SUM([7]Total_lampang!C24)</f>
        <v>1</v>
      </c>
      <c r="K24" s="47">
        <f>SUM([8]Total_sukhothai!C24)</f>
        <v>1</v>
      </c>
      <c r="L24" s="55">
        <f>SUM([9]Total_udonthani!C24)</f>
        <v>0</v>
      </c>
      <c r="M24" s="47">
        <f>SUM([10]Total_ubon!C24)</f>
        <v>0</v>
      </c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s="14" customFormat="1" x14ac:dyDescent="0.25">
      <c r="A25" s="25"/>
      <c r="B25" s="26" t="s">
        <v>50</v>
      </c>
      <c r="C25" s="45">
        <f>SUM(D25:M25)</f>
        <v>166</v>
      </c>
      <c r="D25" s="55">
        <f>SUM([1]Total_chan!C25)</f>
        <v>0</v>
      </c>
      <c r="E25" s="47">
        <f>SUM([2]Total_nayok!C25)</f>
        <v>14</v>
      </c>
      <c r="F25" s="55">
        <f>SUM([3]Total_sawan!C25)</f>
        <v>0</v>
      </c>
      <c r="G25" s="47">
        <f>SUM([4]Total_nakornsri!C25)</f>
        <v>0</v>
      </c>
      <c r="H25" s="55">
        <f>SUM([5]Total_phet!C25)</f>
        <v>0</v>
      </c>
      <c r="I25" s="47">
        <f>SUM([6]Total_yala!C25)</f>
        <v>52</v>
      </c>
      <c r="J25" s="55">
        <f>SUM([7]Total_lampang!C25)</f>
        <v>80</v>
      </c>
      <c r="K25" s="47">
        <f>SUM([8]Total_sukhothai!C25)</f>
        <v>20</v>
      </c>
      <c r="L25" s="55">
        <f>SUM([9]Total_udonthani!C25)</f>
        <v>0</v>
      </c>
      <c r="M25" s="47">
        <f>SUM([10]Total_ubon!C25)</f>
        <v>0</v>
      </c>
      <c r="N25" s="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s="14" customFormat="1" ht="27" x14ac:dyDescent="0.25">
      <c r="A26" s="25" t="s">
        <v>43</v>
      </c>
      <c r="B26" s="26" t="s">
        <v>21</v>
      </c>
      <c r="C26" s="45">
        <f>SUM(D26:M26)</f>
        <v>407</v>
      </c>
      <c r="D26" s="55">
        <f>SUM([1]Total_chan!C26)</f>
        <v>18</v>
      </c>
      <c r="E26" s="47">
        <f>SUM([2]Total_nayok!C26)</f>
        <v>47</v>
      </c>
      <c r="F26" s="55">
        <f>SUM([3]Total_sawan!C26)</f>
        <v>82</v>
      </c>
      <c r="G26" s="47">
        <f>SUM([4]Total_nakornsri!C26)</f>
        <v>54</v>
      </c>
      <c r="H26" s="55">
        <f>SUM([5]Total_phet!C26)</f>
        <v>63</v>
      </c>
      <c r="I26" s="47">
        <f>SUM([6]Total_yala!C26)</f>
        <v>16</v>
      </c>
      <c r="J26" s="55">
        <f>SUM([7]Total_lampang!C26)</f>
        <v>0</v>
      </c>
      <c r="K26" s="47">
        <f>SUM([8]Total_sukhothai!C26)</f>
        <v>3</v>
      </c>
      <c r="L26" s="55">
        <f>SUM([9]Total_udonthani!C26)</f>
        <v>110</v>
      </c>
      <c r="M26" s="47">
        <f>SUM([10]Total_ubon!C26)</f>
        <v>14</v>
      </c>
      <c r="N26" s="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9" customFormat="1" x14ac:dyDescent="0.25">
      <c r="A27" s="27"/>
      <c r="B27" s="26" t="s">
        <v>50</v>
      </c>
      <c r="C27" s="45">
        <f>SUM(D27:M27)</f>
        <v>713</v>
      </c>
      <c r="D27" s="55">
        <f>SUM([1]Total_chan!C27)</f>
        <v>5</v>
      </c>
      <c r="E27" s="47">
        <f>SUM([2]Total_nayok!C27)</f>
        <v>85</v>
      </c>
      <c r="F27" s="55">
        <f>SUM([3]Total_sawan!C27)</f>
        <v>83</v>
      </c>
      <c r="G27" s="47">
        <f>SUM([4]Total_nakornsri!C27)</f>
        <v>65</v>
      </c>
      <c r="H27" s="55">
        <f>SUM([5]Total_phet!C27)</f>
        <v>109</v>
      </c>
      <c r="I27" s="47">
        <f>SUM([6]Total_yala!C27)</f>
        <v>62</v>
      </c>
      <c r="J27" s="55">
        <f>SUM([7]Total_lampang!C27)</f>
        <v>0</v>
      </c>
      <c r="K27" s="47">
        <f>SUM([8]Total_sukhothai!C27)</f>
        <v>12</v>
      </c>
      <c r="L27" s="55">
        <f>SUM([9]Total_udonthani!C27)</f>
        <v>292</v>
      </c>
      <c r="M27" s="47">
        <f>SUM([10]Total_ubon!C27)</f>
        <v>0</v>
      </c>
      <c r="N27" s="1"/>
    </row>
    <row r="28" spans="1:82" s="9" customFormat="1" x14ac:dyDescent="0.25">
      <c r="A28" s="28" t="s">
        <v>38</v>
      </c>
      <c r="B28" s="29" t="s">
        <v>21</v>
      </c>
      <c r="C28" s="45">
        <f>SUM(C29:C30)</f>
        <v>215</v>
      </c>
      <c r="D28" s="57">
        <f t="shared" ref="D28:M28" si="5">SUM(D29:D30)</f>
        <v>15</v>
      </c>
      <c r="E28" s="51">
        <f t="shared" si="5"/>
        <v>18</v>
      </c>
      <c r="F28" s="57">
        <f t="shared" si="5"/>
        <v>17</v>
      </c>
      <c r="G28" s="51">
        <f t="shared" si="5"/>
        <v>7</v>
      </c>
      <c r="H28" s="57">
        <f t="shared" si="5"/>
        <v>22</v>
      </c>
      <c r="I28" s="51">
        <f t="shared" si="5"/>
        <v>31</v>
      </c>
      <c r="J28" s="57">
        <f t="shared" si="5"/>
        <v>22</v>
      </c>
      <c r="K28" s="51">
        <f t="shared" si="5"/>
        <v>17</v>
      </c>
      <c r="L28" s="57">
        <f t="shared" si="5"/>
        <v>55</v>
      </c>
      <c r="M28" s="51">
        <f t="shared" si="5"/>
        <v>11</v>
      </c>
      <c r="N28" s="1" t="s">
        <v>57</v>
      </c>
    </row>
    <row r="29" spans="1:82" x14ac:dyDescent="0.25">
      <c r="A29" s="30" t="s">
        <v>44</v>
      </c>
      <c r="B29" s="21" t="s">
        <v>21</v>
      </c>
      <c r="C29" s="45">
        <f>SUM(D29:M29)</f>
        <v>122</v>
      </c>
      <c r="D29" s="55">
        <f>SUM([1]Total_chan!C29)</f>
        <v>5</v>
      </c>
      <c r="E29" s="47">
        <f>SUM([2]Total_nayok!C29)</f>
        <v>11</v>
      </c>
      <c r="F29" s="55">
        <f>SUM([3]Total_sawan!C29)</f>
        <v>6</v>
      </c>
      <c r="G29" s="47">
        <f>SUM([4]Total_nakornsri!C29)</f>
        <v>5</v>
      </c>
      <c r="H29" s="55">
        <f>SUM([5]Total_phet!C29)</f>
        <v>11</v>
      </c>
      <c r="I29" s="47">
        <f>SUM([6]Total_yala!C29)</f>
        <v>20</v>
      </c>
      <c r="J29" s="55">
        <f>SUM([7]Total_lampang!C29)</f>
        <v>15</v>
      </c>
      <c r="K29" s="47">
        <f>SUM([8]Total_sukhothai!C29)</f>
        <v>11</v>
      </c>
      <c r="L29" s="55">
        <f>SUM([9]Total_udonthani!C29)</f>
        <v>27</v>
      </c>
      <c r="M29" s="47">
        <f>SUM([10]Total_ubon!C29)</f>
        <v>11</v>
      </c>
      <c r="N29" s="1"/>
    </row>
    <row r="30" spans="1:82" s="33" customFormat="1" x14ac:dyDescent="0.25">
      <c r="A30" s="31" t="s">
        <v>45</v>
      </c>
      <c r="B30" s="8" t="s">
        <v>21</v>
      </c>
      <c r="C30" s="45">
        <f>SUM(D30:M30)</f>
        <v>93</v>
      </c>
      <c r="D30" s="55">
        <f>SUM([1]Total_chan!C30)</f>
        <v>10</v>
      </c>
      <c r="E30" s="47">
        <f>SUM([2]Total_nayok!C30)</f>
        <v>7</v>
      </c>
      <c r="F30" s="55">
        <f>SUM([3]Total_sawan!C30)</f>
        <v>11</v>
      </c>
      <c r="G30" s="47">
        <f>SUM([4]Total_nakornsri!C30)</f>
        <v>2</v>
      </c>
      <c r="H30" s="55">
        <f>SUM([5]Total_phet!C30)</f>
        <v>11</v>
      </c>
      <c r="I30" s="47">
        <f>SUM([6]Total_yala!C30)</f>
        <v>11</v>
      </c>
      <c r="J30" s="55">
        <f>SUM([7]Total_lampang!C30)</f>
        <v>7</v>
      </c>
      <c r="K30" s="47">
        <f>SUM([8]Total_sukhothai!C30)</f>
        <v>6</v>
      </c>
      <c r="L30" s="55">
        <f>SUM([9]Total_udonthani!C30)</f>
        <v>28</v>
      </c>
      <c r="M30" s="47">
        <f>SUM([10]Total_ubon!C30)</f>
        <v>0</v>
      </c>
      <c r="N30" s="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</row>
    <row r="31" spans="1:82" ht="27" x14ac:dyDescent="0.25">
      <c r="A31" s="64" t="s">
        <v>39</v>
      </c>
      <c r="B31" s="34" t="s">
        <v>25</v>
      </c>
      <c r="C31" s="45">
        <f>SUM(D31:M31)</f>
        <v>76321</v>
      </c>
      <c r="D31" s="55">
        <f>SUM([1]Total_chan!C31)</f>
        <v>5637</v>
      </c>
      <c r="E31" s="47">
        <f>SUM([2]Total_nayok!C31)</f>
        <v>1382</v>
      </c>
      <c r="F31" s="55">
        <f>SUM([3]Total_sawan!C31)</f>
        <v>4251</v>
      </c>
      <c r="G31" s="47">
        <f>SUM([4]Total_nakornsri!C31)</f>
        <v>7435</v>
      </c>
      <c r="H31" s="55">
        <f>SUM([5]Total_phet!C31)</f>
        <v>3127</v>
      </c>
      <c r="I31" s="47">
        <f>SUM([6]Total_yala!C31)</f>
        <v>7810</v>
      </c>
      <c r="J31" s="55">
        <f>SUM([7]Total_lampang!C31)</f>
        <v>3050</v>
      </c>
      <c r="K31" s="47">
        <f>SUM([8]Total_sukhothai!C31)</f>
        <v>3942</v>
      </c>
      <c r="L31" s="55">
        <f>SUM([9]Total_udonthani!C31)</f>
        <v>8961</v>
      </c>
      <c r="M31" s="47">
        <f>SUM([10]Total_ubon!C31)</f>
        <v>30726</v>
      </c>
      <c r="N31" s="1"/>
    </row>
    <row r="32" spans="1:82" s="33" customFormat="1" x14ac:dyDescent="0.25">
      <c r="A32" s="65" t="s">
        <v>58</v>
      </c>
      <c r="B32" s="8" t="s">
        <v>21</v>
      </c>
      <c r="C32" s="45">
        <f>SUM(D32:M32)</f>
        <v>214</v>
      </c>
      <c r="D32" s="55">
        <f>SUM([1]Total_chan!C32)</f>
        <v>6</v>
      </c>
      <c r="E32" s="47">
        <f>SUM([2]Total_nayok!C32)</f>
        <v>34</v>
      </c>
      <c r="F32" s="55">
        <f>SUM([3]Total_sawan!C32)</f>
        <v>22</v>
      </c>
      <c r="G32" s="47">
        <f>SUM([4]Total_nakornsri!C32)</f>
        <v>10</v>
      </c>
      <c r="H32" s="55">
        <f>SUM([5]Total_phet!C32)</f>
        <v>63</v>
      </c>
      <c r="I32" s="47">
        <f>SUM([6]Total_yala!C32)</f>
        <v>28</v>
      </c>
      <c r="J32" s="55">
        <f>SUM([7]Total_lampang!C32)</f>
        <v>10</v>
      </c>
      <c r="K32" s="47">
        <f>SUM([8]Total_sukhothai!C32)</f>
        <v>5</v>
      </c>
      <c r="L32" s="55">
        <f>SUM([9]Total_udonthani!C32)</f>
        <v>25</v>
      </c>
      <c r="M32" s="47">
        <f>SUM([10]Total_ubon!C32)</f>
        <v>11</v>
      </c>
      <c r="N32" s="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</row>
    <row r="33" spans="1:13" x14ac:dyDescent="0.25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x14ac:dyDescent="0.25">
      <c r="A34" s="18"/>
      <c r="B34" s="35"/>
      <c r="C34" s="36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18"/>
      <c r="B35" s="36"/>
      <c r="C35" s="36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18"/>
      <c r="B36" s="9"/>
      <c r="C36" s="36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8"/>
      <c r="B37" s="9"/>
      <c r="C37" s="36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B38" s="37"/>
      <c r="C38" s="36"/>
    </row>
    <row r="39" spans="1:13" x14ac:dyDescent="0.25">
      <c r="A39" s="38"/>
      <c r="B39" s="36"/>
      <c r="C39" s="36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18"/>
      <c r="B40" s="36"/>
      <c r="C40" s="36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18"/>
      <c r="B41" s="36"/>
      <c r="C41" s="36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8"/>
      <c r="B42" s="36"/>
      <c r="C42" s="36"/>
      <c r="D42" s="9" t="s">
        <v>24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8"/>
      <c r="B43" s="36"/>
      <c r="C43" s="36"/>
      <c r="D43" s="9"/>
      <c r="E43" s="9"/>
      <c r="F43" s="9"/>
      <c r="G43" s="9"/>
      <c r="H43" s="9"/>
      <c r="I43" s="9"/>
      <c r="J43" s="9"/>
      <c r="K43" s="9"/>
      <c r="L43" s="9"/>
      <c r="M43" s="9"/>
    </row>
  </sheetData>
  <sheetProtection algorithmName="SHA-512" hashValue="pkSUIm97arZYW1jDGkUt5ec11nE7FGzQoEcsex7fu9x+OcMtAjMI5aASmW7ZksdMmsjjnhDu0YQUg1jL5ij+pQ==" saltValue="jAmYuIrVq3L9wfULS6zPFg==" spinCount="100000" sheet="1" objects="1" scenarios="1" selectLockedCells="1" selectUnlockedCells="1"/>
  <mergeCells count="2">
    <mergeCell ref="A2:S2"/>
    <mergeCell ref="A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total_all10</vt:lpstr>
      <vt:lpstr>total_all10!Print_Area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Library</cp:lastModifiedBy>
  <cp:lastPrinted>2016-09-13T07:27:40Z</cp:lastPrinted>
  <dcterms:created xsi:type="dcterms:W3CDTF">2011-06-14T00:19:03Z</dcterms:created>
  <dcterms:modified xsi:type="dcterms:W3CDTF">2016-09-13T07:27:49Z</dcterms:modified>
</cp:coreProperties>
</file>