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315" windowWidth="20115" windowHeight="7755"/>
  </bookViews>
  <sheets>
    <sheet name="Total_ch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E31" i="1" l="1"/>
  <c r="E30" i="1"/>
  <c r="E29" i="1"/>
  <c r="F28" i="1"/>
  <c r="E28" i="1"/>
  <c r="S26" i="1" l="1"/>
  <c r="R26" i="1"/>
  <c r="Q26" i="1"/>
  <c r="O26" i="1"/>
  <c r="N26" i="1"/>
  <c r="M26" i="1"/>
  <c r="K26" i="1"/>
  <c r="J26" i="1"/>
  <c r="I26" i="1"/>
  <c r="G26" i="1"/>
  <c r="F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H24" i="1" l="1"/>
  <c r="P24" i="1"/>
  <c r="L26" i="1"/>
  <c r="D26" i="1"/>
  <c r="P26" i="1"/>
  <c r="H26" i="1"/>
  <c r="L24" i="1"/>
  <c r="D24" i="1"/>
  <c r="S31" i="1"/>
  <c r="R31" i="1"/>
  <c r="Q31" i="1"/>
  <c r="S30" i="1"/>
  <c r="R30" i="1"/>
  <c r="Q30" i="1"/>
  <c r="S29" i="1"/>
  <c r="R29" i="1"/>
  <c r="Q29" i="1"/>
  <c r="S28" i="1"/>
  <c r="R28" i="1"/>
  <c r="Q28" i="1"/>
  <c r="S25" i="1"/>
  <c r="R25" i="1"/>
  <c r="Q25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S6" i="1"/>
  <c r="R6" i="1"/>
  <c r="Q6" i="1"/>
  <c r="O31" i="1"/>
  <c r="N31" i="1"/>
  <c r="M31" i="1"/>
  <c r="O30" i="1"/>
  <c r="N30" i="1"/>
  <c r="M30" i="1"/>
  <c r="O29" i="1"/>
  <c r="N29" i="1"/>
  <c r="M29" i="1"/>
  <c r="O28" i="1"/>
  <c r="N28" i="1"/>
  <c r="M28" i="1"/>
  <c r="O25" i="1"/>
  <c r="N25" i="1"/>
  <c r="M25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O6" i="1"/>
  <c r="N6" i="1"/>
  <c r="M6" i="1"/>
  <c r="K31" i="1"/>
  <c r="J31" i="1"/>
  <c r="I31" i="1"/>
  <c r="K30" i="1"/>
  <c r="J30" i="1"/>
  <c r="I30" i="1"/>
  <c r="K29" i="1"/>
  <c r="J29" i="1"/>
  <c r="I29" i="1"/>
  <c r="K28" i="1"/>
  <c r="J28" i="1"/>
  <c r="I28" i="1"/>
  <c r="K25" i="1"/>
  <c r="J25" i="1"/>
  <c r="I25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9" i="1"/>
  <c r="J9" i="1"/>
  <c r="I9" i="1"/>
  <c r="K7" i="1"/>
  <c r="J7" i="1"/>
  <c r="I7" i="1"/>
  <c r="K6" i="1"/>
  <c r="J6" i="1"/>
  <c r="I6" i="1"/>
  <c r="C26" i="1" l="1"/>
  <c r="C24" i="1"/>
  <c r="G31" i="1"/>
  <c r="F31" i="1"/>
  <c r="G30" i="1"/>
  <c r="F30" i="1"/>
  <c r="G29" i="1"/>
  <c r="F29" i="1"/>
  <c r="G28" i="1"/>
  <c r="G25" i="1"/>
  <c r="F25" i="1"/>
  <c r="E25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G6" i="1"/>
  <c r="F6" i="1"/>
  <c r="E6" i="1"/>
  <c r="P31" i="1" l="1"/>
  <c r="L31" i="1"/>
  <c r="H31" i="1"/>
  <c r="D31" i="1"/>
  <c r="P30" i="1"/>
  <c r="L30" i="1"/>
  <c r="H30" i="1"/>
  <c r="D30" i="1"/>
  <c r="P29" i="1"/>
  <c r="L29" i="1"/>
  <c r="L27" i="1" s="1"/>
  <c r="H29" i="1"/>
  <c r="D29" i="1"/>
  <c r="P28" i="1"/>
  <c r="H28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P25" i="1"/>
  <c r="L25" i="1"/>
  <c r="H25" i="1"/>
  <c r="D25" i="1"/>
  <c r="P23" i="1"/>
  <c r="L23" i="1"/>
  <c r="H23" i="1"/>
  <c r="D23" i="1"/>
  <c r="P20" i="1"/>
  <c r="L20" i="1"/>
  <c r="H20" i="1"/>
  <c r="D20" i="1"/>
  <c r="P19" i="1"/>
  <c r="L19" i="1"/>
  <c r="H19" i="1"/>
  <c r="D19" i="1"/>
  <c r="P18" i="1"/>
  <c r="L18" i="1"/>
  <c r="H18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P16" i="1"/>
  <c r="L16" i="1"/>
  <c r="H16" i="1"/>
  <c r="D16" i="1"/>
  <c r="P15" i="1"/>
  <c r="L15" i="1"/>
  <c r="H15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P13" i="1"/>
  <c r="L13" i="1"/>
  <c r="H13" i="1"/>
  <c r="D13" i="1"/>
  <c r="P12" i="1"/>
  <c r="L12" i="1"/>
  <c r="H12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P10" i="1"/>
  <c r="L10" i="1"/>
  <c r="H10" i="1"/>
  <c r="D10" i="1"/>
  <c r="P9" i="1"/>
  <c r="L9" i="1"/>
  <c r="H9" i="1"/>
  <c r="D9" i="1"/>
  <c r="P7" i="1"/>
  <c r="L7" i="1"/>
  <c r="H7" i="1"/>
  <c r="D7" i="1"/>
  <c r="P6" i="1"/>
  <c r="L6" i="1"/>
  <c r="H6" i="1"/>
  <c r="D6" i="1"/>
  <c r="S5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<sst xmlns="http://schemas.openxmlformats.org/spreadsheetml/2006/main" count="81" uniqueCount="68">
  <si>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</si>
  <si>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</si>
  <si>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</si>
  <si>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</si>
  <si>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</si>
  <si>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</si>
  <si>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</si>
  <si>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</si>
  <si>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</si>
  <si>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</si>
  <si>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</si>
  <si>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</si>
  <si>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</si>
  <si>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</si>
  <si>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</si>
  <si>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</si>
  <si>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</si>
  <si>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</si>
  <si>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</si>
  <si>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</si>
  <si>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</si>
  <si>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</si>
  <si>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</si>
  <si>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</si>
  <si>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</si>
  <si>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</si>
  <si>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</si>
  <si>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</si>
  <si>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</si>
  <si>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</si>
  <si>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</si>
  <si>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</si>
  <si>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</si>
  <si>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</si>
  <si>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</si>
  <si>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</si>
  <si>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</si>
  <si>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</si>
  <si>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</si>
  <si>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</si>
  <si>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</si>
  <si>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ผลรวมศูนย์วิทยพัฒนา มสธ. จันทบุรี</t>
  </si>
  <si>
    <t>งาน</t>
  </si>
  <si>
    <t>คน</t>
  </si>
  <si>
    <t>28+29</t>
  </si>
  <si>
    <t xml:space="preserve">  ทำได้     ต.ค.-ธ.ค.56</t>
  </si>
  <si>
    <t xml:space="preserve">  ทำได้     ม.ค.-มี.ค.57</t>
  </si>
  <si>
    <t xml:space="preserve">  ทำได้    เม.ย.-มิ.ย.57</t>
  </si>
  <si>
    <t xml:space="preserve">  ทำได้     ก.ค.-ก.ย.57</t>
  </si>
  <si>
    <t xml:space="preserve">     1.1  จำนวนผู้ใช้ห้องสมุด   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</si>
  <si>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</si>
  <si>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</si>
  <si>
    <t>ข้อ 6.1 งานการให้การศึกษาผู้ใช้ห้องสมุด</t>
  </si>
  <si>
    <t>           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</si>
  <si>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>                                     ขอแก้ไข</t>
  </si>
  <si>
    <t>                                              แถว 23/24 ครั้ง/คน คอลัม K  จาก 3/5  แก้เป็น 0/0 ครั้ง/คน</t>
  </si>
  <si>
    <t>                                               แถว  23/24 ครั้ง/คน คอลัม M จาก 3/0 แก้เป็น  0/0 ครั้ง/คน</t>
  </si>
  <si>
    <t>                                               แถว  23/24 ครั้ง/คน คอลัม N  จาก 1/3 แก้เป็น 0/0 ครั้ง/คน</t>
  </si>
  <si>
    <t>                                               แถว  23/24 ครั้ง/คน คอลัม O  จาก 1/0 แก้เป็น 0/0 ครั้ง/คน</t>
  </si>
  <si>
    <t>                                               แถว  23/24 ครั้ง/คน คอลัม Q  จาก 2/4 แก้เป็น 0/0 ครั้ง/คน</t>
  </si>
  <si>
    <t>            2) การให้การศึกษาเป็นรายบุคคล/กลุ่ม (การแนะนำการใช้ห้องสมุดและการค้นคว้าสารสนเทศ ณ จุดบริการ)     </t>
  </si>
  <si>
    <t>                              ขอแก้ไขเป็น</t>
  </si>
  <si>
    <t>                                               แถว  25/26 ครั้ง/คน คอลัม K  จาก 2/0 แก้เป็น 5/7 ครั้ง/คน</t>
  </si>
  <si>
    <t>                                               แถว  25/26 ครั้ง/คน คอลัม M จาก 3/0 แก้เป็น  3/6 ครั้ง/คน</t>
  </si>
  <si>
    <t>                                               แถว  25/26 ครั้ง/คน คอลัม N  จาก 2/0 แก้เป็น 4/6 ครั้ง/คน</t>
  </si>
  <si>
    <t>                                               แถว  25/26 ครั้ง/คน คอลัม O  จาก 7/0 แก้เป็น 7/12 ครั้ง/คน</t>
  </si>
  <si>
    <t>                                               แถว  25/26 ครั้ง/คน คอลัม Q  จาก 10/15 แก้เป็น 4/6 ครั้ง/คน</t>
  </si>
  <si>
    <t>วันที่ 28 ส.ค.2557 นิภาพร  ขอแก้รายการข้อ 6.1 ตามข้างล่างนี้  ซึ่งคุณพิชัยรับรู้ด้วยแล้ว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</si>
</sst>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0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b/>
      <sz val="10"/>
      <name val="TH SarabunPSK"/>
      <family val="2"/>
    </font>
    <font>
      <b/>
      <sz val="10"/>
      <color theme="1"/>
      <name val="Angsana New"/>
      <family val="1"/>
    </font>
    <font>
      <sz val="10"/>
      <color theme="1"/>
      <name val="TH SarabunPSK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5" xfId="0" applyFont="1" applyFill="1" applyBorder="1"/>
    <xf numFmtId="0" fontId="4" fillId="0" borderId="0" xfId="0" applyFont="1" applyBorder="1"/>
    <xf numFmtId="0" fontId="4" fillId="0" borderId="0" xfId="0" applyFont="1"/>
    <xf numFmtId="0" fontId="1" fillId="2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" fillId="0" borderId="6" xfId="0" applyFont="1" applyFill="1" applyBorder="1"/>
    <xf numFmtId="0" fontId="5" fillId="0" borderId="4" xfId="0" applyFont="1" applyBorder="1" applyAlignment="1">
      <alignment horizontal="center"/>
    </xf>
    <xf numFmtId="49" fontId="1" fillId="0" borderId="2" xfId="0" applyNumberFormat="1" applyFont="1" applyBorder="1"/>
    <xf numFmtId="0" fontId="1" fillId="0" borderId="4" xfId="0" applyFont="1" applyFill="1" applyBorder="1"/>
    <xf numFmtId="0" fontId="4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Border="1"/>
    <xf numFmtId="0" fontId="1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1" fillId="0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2" borderId="3" xfId="0" applyFont="1" applyFill="1" applyBorder="1" applyAlignment="1">
      <alignment horizont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1" fillId="0" borderId="8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top"/>
    </xf>
    <xf numFmtId="0" fontId="9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01_cha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1_10_ch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1_cha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ch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_02_ch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_03_ch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_04_ch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_05_ch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_06_ch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_07_ch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1_08_ch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1_09_c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624</v>
          </cell>
        </row>
        <row r="7">
          <cell r="E7">
            <v>54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30</v>
          </cell>
        </row>
        <row r="13">
          <cell r="E13">
            <v>20</v>
          </cell>
        </row>
        <row r="15">
          <cell r="E15">
            <v>511</v>
          </cell>
        </row>
        <row r="16">
          <cell r="E16">
            <v>523</v>
          </cell>
        </row>
        <row r="18">
          <cell r="E18">
            <v>106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479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391</v>
          </cell>
        </row>
        <row r="7">
          <cell r="Q7">
            <v>36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49</v>
          </cell>
        </row>
        <row r="13">
          <cell r="Q13">
            <v>23</v>
          </cell>
        </row>
        <row r="15">
          <cell r="Q15">
            <v>330</v>
          </cell>
        </row>
        <row r="16">
          <cell r="Q16">
            <v>314</v>
          </cell>
        </row>
        <row r="18">
          <cell r="Q18">
            <v>0</v>
          </cell>
        </row>
        <row r="19">
          <cell r="Q19">
            <v>60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4</v>
          </cell>
        </row>
        <row r="26">
          <cell r="Q26">
            <v>6</v>
          </cell>
        </row>
        <row r="28">
          <cell r="Q28">
            <v>1</v>
          </cell>
        </row>
        <row r="29">
          <cell r="Q29">
            <v>2</v>
          </cell>
        </row>
        <row r="30">
          <cell r="Q30">
            <v>218</v>
          </cell>
        </row>
        <row r="31">
          <cell r="Q31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375</v>
          </cell>
        </row>
        <row r="7">
          <cell r="R7">
            <v>26</v>
          </cell>
        </row>
        <row r="9">
          <cell r="R9">
            <v>0</v>
          </cell>
        </row>
        <row r="10">
          <cell r="R10">
            <v>0</v>
          </cell>
        </row>
        <row r="12">
          <cell r="R12">
            <v>15</v>
          </cell>
        </row>
        <row r="13">
          <cell r="R13">
            <v>23</v>
          </cell>
        </row>
        <row r="15">
          <cell r="R15">
            <v>114</v>
          </cell>
        </row>
        <row r="16">
          <cell r="R16">
            <v>92</v>
          </cell>
        </row>
        <row r="18">
          <cell r="R18">
            <v>63</v>
          </cell>
        </row>
        <row r="19">
          <cell r="R19">
            <v>0</v>
          </cell>
        </row>
        <row r="20">
          <cell r="R20">
            <v>1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1</v>
          </cell>
        </row>
        <row r="26">
          <cell r="R26">
            <v>2</v>
          </cell>
        </row>
        <row r="28">
          <cell r="R28">
            <v>1</v>
          </cell>
        </row>
        <row r="29">
          <cell r="R29">
            <v>1</v>
          </cell>
        </row>
        <row r="30">
          <cell r="R30">
            <v>155</v>
          </cell>
        </row>
        <row r="31">
          <cell r="R31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360</v>
          </cell>
        </row>
        <row r="7">
          <cell r="S7">
            <v>20</v>
          </cell>
        </row>
        <row r="9">
          <cell r="S9">
            <v>0</v>
          </cell>
        </row>
        <row r="10">
          <cell r="S10">
            <v>0</v>
          </cell>
        </row>
        <row r="12">
          <cell r="S12">
            <v>17</v>
          </cell>
        </row>
        <row r="13">
          <cell r="S13">
            <v>20</v>
          </cell>
        </row>
        <row r="15">
          <cell r="S15">
            <v>102</v>
          </cell>
        </row>
        <row r="16">
          <cell r="S16">
            <v>97</v>
          </cell>
        </row>
        <row r="18">
          <cell r="S18">
            <v>0</v>
          </cell>
        </row>
        <row r="19">
          <cell r="S19">
            <v>118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1</v>
          </cell>
        </row>
        <row r="26">
          <cell r="S26">
            <v>2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116</v>
          </cell>
        </row>
        <row r="31">
          <cell r="S3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529</v>
          </cell>
        </row>
        <row r="7">
          <cell r="F7">
            <v>31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30</v>
          </cell>
        </row>
        <row r="13">
          <cell r="F13">
            <v>15</v>
          </cell>
        </row>
        <row r="15">
          <cell r="F15">
            <v>369</v>
          </cell>
        </row>
        <row r="16">
          <cell r="F16">
            <v>378</v>
          </cell>
        </row>
        <row r="18">
          <cell r="F18">
            <v>143</v>
          </cell>
        </row>
        <row r="19">
          <cell r="F19">
            <v>0</v>
          </cell>
        </row>
        <row r="20">
          <cell r="F20">
            <v>92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563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388</v>
          </cell>
        </row>
        <row r="7">
          <cell r="G7">
            <v>48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32</v>
          </cell>
        </row>
        <row r="13">
          <cell r="G13">
            <v>15</v>
          </cell>
        </row>
        <row r="15">
          <cell r="G15">
            <v>913</v>
          </cell>
        </row>
        <row r="16">
          <cell r="G16">
            <v>554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3">
          <cell r="G23">
            <v>1</v>
          </cell>
        </row>
        <row r="24">
          <cell r="G24">
            <v>5</v>
          </cell>
        </row>
        <row r="25">
          <cell r="G25">
            <v>2</v>
          </cell>
        </row>
        <row r="26">
          <cell r="G26">
            <v>8</v>
          </cell>
        </row>
        <row r="28">
          <cell r="G28">
            <v>1</v>
          </cell>
        </row>
        <row r="29">
          <cell r="G29">
            <v>1</v>
          </cell>
        </row>
        <row r="30">
          <cell r="G30">
            <v>477</v>
          </cell>
        </row>
        <row r="31"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I6">
            <v>360</v>
          </cell>
        </row>
        <row r="7">
          <cell r="I7">
            <v>45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42</v>
          </cell>
        </row>
        <row r="13">
          <cell r="I13">
            <v>32</v>
          </cell>
        </row>
        <row r="15">
          <cell r="I15">
            <v>1010</v>
          </cell>
        </row>
        <row r="16">
          <cell r="I16">
            <v>610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3">
          <cell r="I23">
            <v>1</v>
          </cell>
        </row>
        <row r="24">
          <cell r="I24">
            <v>3</v>
          </cell>
        </row>
        <row r="25">
          <cell r="I25">
            <v>3</v>
          </cell>
        </row>
        <row r="26">
          <cell r="I26">
            <v>3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506</v>
          </cell>
        </row>
        <row r="31">
          <cell r="I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311</v>
          </cell>
        </row>
        <row r="7">
          <cell r="J7">
            <v>40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15</v>
          </cell>
        </row>
        <row r="13">
          <cell r="J13">
            <v>17</v>
          </cell>
        </row>
        <row r="15">
          <cell r="J15">
            <v>142</v>
          </cell>
        </row>
        <row r="16">
          <cell r="J16">
            <v>144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1</v>
          </cell>
        </row>
        <row r="24">
          <cell r="J24">
            <v>3</v>
          </cell>
        </row>
        <row r="25">
          <cell r="J25">
            <v>1</v>
          </cell>
        </row>
        <row r="26">
          <cell r="J26">
            <v>2</v>
          </cell>
        </row>
        <row r="28">
          <cell r="J28">
            <v>1</v>
          </cell>
        </row>
        <row r="29">
          <cell r="J29">
            <v>0</v>
          </cell>
        </row>
        <row r="30">
          <cell r="J30">
            <v>374</v>
          </cell>
        </row>
        <row r="31">
          <cell r="J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520</v>
          </cell>
        </row>
        <row r="7">
          <cell r="K7">
            <v>15</v>
          </cell>
        </row>
        <row r="9">
          <cell r="K9"/>
        </row>
        <row r="10">
          <cell r="K10"/>
        </row>
        <row r="12">
          <cell r="K12">
            <v>22</v>
          </cell>
        </row>
        <row r="13">
          <cell r="K13">
            <v>20</v>
          </cell>
        </row>
        <row r="15">
          <cell r="K15">
            <v>73</v>
          </cell>
        </row>
        <row r="16">
          <cell r="K16">
            <v>34</v>
          </cell>
        </row>
        <row r="18">
          <cell r="K18">
            <v>90</v>
          </cell>
        </row>
        <row r="19">
          <cell r="K19">
            <v>78</v>
          </cell>
        </row>
        <row r="20">
          <cell r="K20"/>
        </row>
        <row r="23">
          <cell r="K23">
            <v>0</v>
          </cell>
        </row>
        <row r="24">
          <cell r="K24">
            <v>0</v>
          </cell>
        </row>
        <row r="25">
          <cell r="K25">
            <v>5</v>
          </cell>
        </row>
        <row r="26">
          <cell r="K26">
            <v>7</v>
          </cell>
        </row>
        <row r="28">
          <cell r="K28">
            <v>1</v>
          </cell>
        </row>
        <row r="29">
          <cell r="K29">
            <v>3</v>
          </cell>
        </row>
        <row r="30">
          <cell r="K30">
            <v>148</v>
          </cell>
        </row>
        <row r="31">
          <cell r="K31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521</v>
          </cell>
        </row>
        <row r="7">
          <cell r="M7">
            <v>11</v>
          </cell>
        </row>
        <row r="9">
          <cell r="M9"/>
        </row>
        <row r="10">
          <cell r="M10"/>
        </row>
        <row r="12">
          <cell r="M12">
            <v>18</v>
          </cell>
        </row>
        <row r="13">
          <cell r="M13">
            <v>15</v>
          </cell>
        </row>
        <row r="15">
          <cell r="M15">
            <v>302</v>
          </cell>
        </row>
        <row r="16">
          <cell r="M16">
            <v>364</v>
          </cell>
        </row>
        <row r="18">
          <cell r="M18"/>
        </row>
        <row r="19">
          <cell r="M19">
            <v>72</v>
          </cell>
        </row>
        <row r="20">
          <cell r="M20"/>
        </row>
        <row r="23">
          <cell r="M23">
            <v>0</v>
          </cell>
        </row>
        <row r="24">
          <cell r="M24">
            <v>0</v>
          </cell>
        </row>
        <row r="25">
          <cell r="M25">
            <v>3</v>
          </cell>
        </row>
        <row r="26">
          <cell r="M26">
            <v>6</v>
          </cell>
        </row>
        <row r="28">
          <cell r="M28"/>
        </row>
        <row r="29">
          <cell r="M29">
            <v>2</v>
          </cell>
        </row>
        <row r="30">
          <cell r="M30">
            <v>498</v>
          </cell>
        </row>
        <row r="31">
          <cell r="M31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332</v>
          </cell>
        </row>
        <row r="7">
          <cell r="N7">
            <v>18</v>
          </cell>
        </row>
        <row r="9">
          <cell r="N9">
            <v>0</v>
          </cell>
        </row>
        <row r="10">
          <cell r="N10">
            <v>3</v>
          </cell>
        </row>
        <row r="12">
          <cell r="N12">
            <v>21</v>
          </cell>
        </row>
        <row r="13">
          <cell r="N13">
            <v>5</v>
          </cell>
        </row>
        <row r="15">
          <cell r="N15">
            <v>123</v>
          </cell>
        </row>
        <row r="16">
          <cell r="N16">
            <v>68</v>
          </cell>
        </row>
        <row r="18">
          <cell r="N18">
            <v>118</v>
          </cell>
        </row>
        <row r="19">
          <cell r="N19">
            <v>0</v>
          </cell>
        </row>
        <row r="20">
          <cell r="N20">
            <v>147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4</v>
          </cell>
        </row>
        <row r="26">
          <cell r="N26">
            <v>6</v>
          </cell>
        </row>
        <row r="28">
          <cell r="N28">
            <v>30</v>
          </cell>
        </row>
        <row r="29">
          <cell r="N29">
            <v>3</v>
          </cell>
        </row>
        <row r="30">
          <cell r="N30">
            <v>265</v>
          </cell>
        </row>
        <row r="31">
          <cell r="N31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426</v>
          </cell>
        </row>
        <row r="7">
          <cell r="O7">
            <v>35</v>
          </cell>
        </row>
        <row r="9">
          <cell r="O9"/>
        </row>
        <row r="10">
          <cell r="O10"/>
        </row>
        <row r="12">
          <cell r="O12">
            <v>24</v>
          </cell>
        </row>
        <row r="13">
          <cell r="O13">
            <v>17</v>
          </cell>
        </row>
        <row r="15">
          <cell r="O15">
            <v>256</v>
          </cell>
        </row>
        <row r="16">
          <cell r="O16">
            <v>238</v>
          </cell>
        </row>
        <row r="18">
          <cell r="O18">
            <v>63</v>
          </cell>
        </row>
        <row r="19">
          <cell r="O19"/>
        </row>
        <row r="20">
          <cell r="O20">
            <v>6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7</v>
          </cell>
        </row>
        <row r="26">
          <cell r="O26">
            <v>12</v>
          </cell>
        </row>
        <row r="28">
          <cell r="O28">
            <v>1</v>
          </cell>
        </row>
        <row r="29">
          <cell r="O29"/>
        </row>
        <row r="30">
          <cell r="O30">
            <v>238</v>
          </cell>
        </row>
        <row r="31">
          <cell r="O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6"/>
  <sheetViews>
    <sheetView tabSelected="1" zoomScale="90" zoomScaleNormal="90" workbookViewId="0">
      <selection activeCell="A41" sqref="A41"/>
    </sheetView>
  </sheetViews>
  <sheetFormatPr defaultRowHeight="15" x14ac:dyDescent="0.2"/>
  <cols>
    <col min="1" max="1" width="33.125" style="17" customWidth="1"/>
    <col min="2" max="2" width="8.625" style="9" customWidth="1"/>
    <col min="3" max="3" width="6.375" style="9" bestFit="1" customWidth="1"/>
    <col min="4" max="4" width="10.875" style="9" bestFit="1" customWidth="1"/>
    <col min="5" max="5" width="7.125" style="9" bestFit="1" customWidth="1"/>
    <col min="6" max="6" width="7.25" style="9" bestFit="1" customWidth="1"/>
    <col min="7" max="7" width="7.375" style="9" bestFit="1" customWidth="1"/>
    <col min="8" max="8" width="11" style="9" bestFit="1" customWidth="1"/>
    <col min="9" max="9" width="7.25" style="9" bestFit="1" customWidth="1"/>
    <col min="10" max="10" width="7.125" style="9" bestFit="1" customWidth="1"/>
    <col min="11" max="11" width="7.375" style="9" bestFit="1" customWidth="1"/>
    <col min="12" max="12" width="11.625" style="9" bestFit="1" customWidth="1"/>
    <col min="13" max="13" width="7.125" style="9" bestFit="1" customWidth="1"/>
    <col min="14" max="14" width="7.625" style="9" bestFit="1" customWidth="1"/>
    <col min="15" max="15" width="7.25" style="9" bestFit="1" customWidth="1"/>
    <col min="16" max="16" width="11" style="9" bestFit="1" customWidth="1"/>
    <col min="17" max="17" width="6.75" style="9" bestFit="1" customWidth="1"/>
    <col min="18" max="19" width="7.375" style="9" bestFit="1" customWidth="1"/>
    <col min="20" max="88" width="9" style="8"/>
    <col min="89" max="256" width="9.125" style="9"/>
    <col min="257" max="257" width="33.125" style="9" customWidth="1"/>
    <col min="258" max="258" width="8.625" style="9" customWidth="1"/>
    <col min="259" max="275" width="6.625" style="9" customWidth="1"/>
    <col min="276" max="512" width="9.125" style="9"/>
    <col min="513" max="513" width="33.125" style="9" customWidth="1"/>
    <col min="514" max="514" width="8.625" style="9" customWidth="1"/>
    <col min="515" max="531" width="6.625" style="9" customWidth="1"/>
    <col min="532" max="768" width="9.125" style="9"/>
    <col min="769" max="769" width="33.125" style="9" customWidth="1"/>
    <col min="770" max="770" width="8.625" style="9" customWidth="1"/>
    <col min="771" max="787" width="6.625" style="9" customWidth="1"/>
    <col min="788" max="1024" width="9.125" style="9"/>
    <col min="1025" max="1025" width="33.125" style="9" customWidth="1"/>
    <col min="1026" max="1026" width="8.625" style="9" customWidth="1"/>
    <col min="1027" max="1043" width="6.625" style="9" customWidth="1"/>
    <col min="1044" max="1280" width="9.125" style="9"/>
    <col min="1281" max="1281" width="33.125" style="9" customWidth="1"/>
    <col min="1282" max="1282" width="8.625" style="9" customWidth="1"/>
    <col min="1283" max="1299" width="6.625" style="9" customWidth="1"/>
    <col min="1300" max="1536" width="9.125" style="9"/>
    <col min="1537" max="1537" width="33.125" style="9" customWidth="1"/>
    <col min="1538" max="1538" width="8.625" style="9" customWidth="1"/>
    <col min="1539" max="1555" width="6.625" style="9" customWidth="1"/>
    <col min="1556" max="1792" width="9.125" style="9"/>
    <col min="1793" max="1793" width="33.125" style="9" customWidth="1"/>
    <col min="1794" max="1794" width="8.625" style="9" customWidth="1"/>
    <col min="1795" max="1811" width="6.625" style="9" customWidth="1"/>
    <col min="1812" max="2048" width="9.125" style="9"/>
    <col min="2049" max="2049" width="33.125" style="9" customWidth="1"/>
    <col min="2050" max="2050" width="8.625" style="9" customWidth="1"/>
    <col min="2051" max="2067" width="6.625" style="9" customWidth="1"/>
    <col min="2068" max="2304" width="9.125" style="9"/>
    <col min="2305" max="2305" width="33.125" style="9" customWidth="1"/>
    <col min="2306" max="2306" width="8.625" style="9" customWidth="1"/>
    <col min="2307" max="2323" width="6.625" style="9" customWidth="1"/>
    <col min="2324" max="2560" width="9.125" style="9"/>
    <col min="2561" max="2561" width="33.125" style="9" customWidth="1"/>
    <col min="2562" max="2562" width="8.625" style="9" customWidth="1"/>
    <col min="2563" max="2579" width="6.625" style="9" customWidth="1"/>
    <col min="2580" max="2816" width="9.125" style="9"/>
    <col min="2817" max="2817" width="33.125" style="9" customWidth="1"/>
    <col min="2818" max="2818" width="8.625" style="9" customWidth="1"/>
    <col min="2819" max="2835" width="6.625" style="9" customWidth="1"/>
    <col min="2836" max="3072" width="9.125" style="9"/>
    <col min="3073" max="3073" width="33.125" style="9" customWidth="1"/>
    <col min="3074" max="3074" width="8.625" style="9" customWidth="1"/>
    <col min="3075" max="3091" width="6.625" style="9" customWidth="1"/>
    <col min="3092" max="3328" width="9.125" style="9"/>
    <col min="3329" max="3329" width="33.125" style="9" customWidth="1"/>
    <col min="3330" max="3330" width="8.625" style="9" customWidth="1"/>
    <col min="3331" max="3347" width="6.625" style="9" customWidth="1"/>
    <col min="3348" max="3584" width="9.125" style="9"/>
    <col min="3585" max="3585" width="33.125" style="9" customWidth="1"/>
    <col min="3586" max="3586" width="8.625" style="9" customWidth="1"/>
    <col min="3587" max="3603" width="6.625" style="9" customWidth="1"/>
    <col min="3604" max="3840" width="9.125" style="9"/>
    <col min="3841" max="3841" width="33.125" style="9" customWidth="1"/>
    <col min="3842" max="3842" width="8.625" style="9" customWidth="1"/>
    <col min="3843" max="3859" width="6.625" style="9" customWidth="1"/>
    <col min="3860" max="4096" width="9.125" style="9"/>
    <col min="4097" max="4097" width="33.125" style="9" customWidth="1"/>
    <col min="4098" max="4098" width="8.625" style="9" customWidth="1"/>
    <col min="4099" max="4115" width="6.625" style="9" customWidth="1"/>
    <col min="4116" max="4352" width="9.125" style="9"/>
    <col min="4353" max="4353" width="33.125" style="9" customWidth="1"/>
    <col min="4354" max="4354" width="8.625" style="9" customWidth="1"/>
    <col min="4355" max="4371" width="6.625" style="9" customWidth="1"/>
    <col min="4372" max="4608" width="9.125" style="9"/>
    <col min="4609" max="4609" width="33.125" style="9" customWidth="1"/>
    <col min="4610" max="4610" width="8.625" style="9" customWidth="1"/>
    <col min="4611" max="4627" width="6.625" style="9" customWidth="1"/>
    <col min="4628" max="4864" width="9.125" style="9"/>
    <col min="4865" max="4865" width="33.125" style="9" customWidth="1"/>
    <col min="4866" max="4866" width="8.625" style="9" customWidth="1"/>
    <col min="4867" max="4883" width="6.625" style="9" customWidth="1"/>
    <col min="4884" max="5120" width="9.125" style="9"/>
    <col min="5121" max="5121" width="33.125" style="9" customWidth="1"/>
    <col min="5122" max="5122" width="8.625" style="9" customWidth="1"/>
    <col min="5123" max="5139" width="6.625" style="9" customWidth="1"/>
    <col min="5140" max="5376" width="9.125" style="9"/>
    <col min="5377" max="5377" width="33.125" style="9" customWidth="1"/>
    <col min="5378" max="5378" width="8.625" style="9" customWidth="1"/>
    <col min="5379" max="5395" width="6.625" style="9" customWidth="1"/>
    <col min="5396" max="5632" width="9.125" style="9"/>
    <col min="5633" max="5633" width="33.125" style="9" customWidth="1"/>
    <col min="5634" max="5634" width="8.625" style="9" customWidth="1"/>
    <col min="5635" max="5651" width="6.625" style="9" customWidth="1"/>
    <col min="5652" max="5888" width="9.125" style="9"/>
    <col min="5889" max="5889" width="33.125" style="9" customWidth="1"/>
    <col min="5890" max="5890" width="8.625" style="9" customWidth="1"/>
    <col min="5891" max="5907" width="6.625" style="9" customWidth="1"/>
    <col min="5908" max="6144" width="9.125" style="9"/>
    <col min="6145" max="6145" width="33.125" style="9" customWidth="1"/>
    <col min="6146" max="6146" width="8.625" style="9" customWidth="1"/>
    <col min="6147" max="6163" width="6.625" style="9" customWidth="1"/>
    <col min="6164" max="6400" width="9.125" style="9"/>
    <col min="6401" max="6401" width="33.125" style="9" customWidth="1"/>
    <col min="6402" max="6402" width="8.625" style="9" customWidth="1"/>
    <col min="6403" max="6419" width="6.625" style="9" customWidth="1"/>
    <col min="6420" max="6656" width="9.125" style="9"/>
    <col min="6657" max="6657" width="33.125" style="9" customWidth="1"/>
    <col min="6658" max="6658" width="8.625" style="9" customWidth="1"/>
    <col min="6659" max="6675" width="6.625" style="9" customWidth="1"/>
    <col min="6676" max="6912" width="9.125" style="9"/>
    <col min="6913" max="6913" width="33.125" style="9" customWidth="1"/>
    <col min="6914" max="6914" width="8.625" style="9" customWidth="1"/>
    <col min="6915" max="6931" width="6.625" style="9" customWidth="1"/>
    <col min="6932" max="7168" width="9.125" style="9"/>
    <col min="7169" max="7169" width="33.125" style="9" customWidth="1"/>
    <col min="7170" max="7170" width="8.625" style="9" customWidth="1"/>
    <col min="7171" max="7187" width="6.625" style="9" customWidth="1"/>
    <col min="7188" max="7424" width="9.125" style="9"/>
    <col min="7425" max="7425" width="33.125" style="9" customWidth="1"/>
    <col min="7426" max="7426" width="8.625" style="9" customWidth="1"/>
    <col min="7427" max="7443" width="6.625" style="9" customWidth="1"/>
    <col min="7444" max="7680" width="9.125" style="9"/>
    <col min="7681" max="7681" width="33.125" style="9" customWidth="1"/>
    <col min="7682" max="7682" width="8.625" style="9" customWidth="1"/>
    <col min="7683" max="7699" width="6.625" style="9" customWidth="1"/>
    <col min="7700" max="7936" width="9.125" style="9"/>
    <col min="7937" max="7937" width="33.125" style="9" customWidth="1"/>
    <col min="7938" max="7938" width="8.625" style="9" customWidth="1"/>
    <col min="7939" max="7955" width="6.625" style="9" customWidth="1"/>
    <col min="7956" max="8192" width="9.125" style="9"/>
    <col min="8193" max="8193" width="33.125" style="9" customWidth="1"/>
    <col min="8194" max="8194" width="8.625" style="9" customWidth="1"/>
    <col min="8195" max="8211" width="6.625" style="9" customWidth="1"/>
    <col min="8212" max="8448" width="9.125" style="9"/>
    <col min="8449" max="8449" width="33.125" style="9" customWidth="1"/>
    <col min="8450" max="8450" width="8.625" style="9" customWidth="1"/>
    <col min="8451" max="8467" width="6.625" style="9" customWidth="1"/>
    <col min="8468" max="8704" width="9.125" style="9"/>
    <col min="8705" max="8705" width="33.125" style="9" customWidth="1"/>
    <col min="8706" max="8706" width="8.625" style="9" customWidth="1"/>
    <col min="8707" max="8723" width="6.625" style="9" customWidth="1"/>
    <col min="8724" max="8960" width="9.125" style="9"/>
    <col min="8961" max="8961" width="33.125" style="9" customWidth="1"/>
    <col min="8962" max="8962" width="8.625" style="9" customWidth="1"/>
    <col min="8963" max="8979" width="6.625" style="9" customWidth="1"/>
    <col min="8980" max="9216" width="9.125" style="9"/>
    <col min="9217" max="9217" width="33.125" style="9" customWidth="1"/>
    <col min="9218" max="9218" width="8.625" style="9" customWidth="1"/>
    <col min="9219" max="9235" width="6.625" style="9" customWidth="1"/>
    <col min="9236" max="9472" width="9.125" style="9"/>
    <col min="9473" max="9473" width="33.125" style="9" customWidth="1"/>
    <col min="9474" max="9474" width="8.625" style="9" customWidth="1"/>
    <col min="9475" max="9491" width="6.625" style="9" customWidth="1"/>
    <col min="9492" max="9728" width="9.125" style="9"/>
    <col min="9729" max="9729" width="33.125" style="9" customWidth="1"/>
    <col min="9730" max="9730" width="8.625" style="9" customWidth="1"/>
    <col min="9731" max="9747" width="6.625" style="9" customWidth="1"/>
    <col min="9748" max="9984" width="9.125" style="9"/>
    <col min="9985" max="9985" width="33.125" style="9" customWidth="1"/>
    <col min="9986" max="9986" width="8.625" style="9" customWidth="1"/>
    <col min="9987" max="10003" width="6.625" style="9" customWidth="1"/>
    <col min="10004" max="10240" width="9.125" style="9"/>
    <col min="10241" max="10241" width="33.125" style="9" customWidth="1"/>
    <col min="10242" max="10242" width="8.625" style="9" customWidth="1"/>
    <col min="10243" max="10259" width="6.625" style="9" customWidth="1"/>
    <col min="10260" max="10496" width="9.125" style="9"/>
    <col min="10497" max="10497" width="33.125" style="9" customWidth="1"/>
    <col min="10498" max="10498" width="8.625" style="9" customWidth="1"/>
    <col min="10499" max="10515" width="6.625" style="9" customWidth="1"/>
    <col min="10516" max="10752" width="9.125" style="9"/>
    <col min="10753" max="10753" width="33.125" style="9" customWidth="1"/>
    <col min="10754" max="10754" width="8.625" style="9" customWidth="1"/>
    <col min="10755" max="10771" width="6.625" style="9" customWidth="1"/>
    <col min="10772" max="11008" width="9.125" style="9"/>
    <col min="11009" max="11009" width="33.125" style="9" customWidth="1"/>
    <col min="11010" max="11010" width="8.625" style="9" customWidth="1"/>
    <col min="11011" max="11027" width="6.625" style="9" customWidth="1"/>
    <col min="11028" max="11264" width="9.125" style="9"/>
    <col min="11265" max="11265" width="33.125" style="9" customWidth="1"/>
    <col min="11266" max="11266" width="8.625" style="9" customWidth="1"/>
    <col min="11267" max="11283" width="6.625" style="9" customWidth="1"/>
    <col min="11284" max="11520" width="9.125" style="9"/>
    <col min="11521" max="11521" width="33.125" style="9" customWidth="1"/>
    <col min="11522" max="11522" width="8.625" style="9" customWidth="1"/>
    <col min="11523" max="11539" width="6.625" style="9" customWidth="1"/>
    <col min="11540" max="11776" width="9.125" style="9"/>
    <col min="11777" max="11777" width="33.125" style="9" customWidth="1"/>
    <col min="11778" max="11778" width="8.625" style="9" customWidth="1"/>
    <col min="11779" max="11795" width="6.625" style="9" customWidth="1"/>
    <col min="11796" max="12032" width="9.125" style="9"/>
    <col min="12033" max="12033" width="33.125" style="9" customWidth="1"/>
    <col min="12034" max="12034" width="8.625" style="9" customWidth="1"/>
    <col min="12035" max="12051" width="6.625" style="9" customWidth="1"/>
    <col min="12052" max="12288" width="9.125" style="9"/>
    <col min="12289" max="12289" width="33.125" style="9" customWidth="1"/>
    <col min="12290" max="12290" width="8.625" style="9" customWidth="1"/>
    <col min="12291" max="12307" width="6.625" style="9" customWidth="1"/>
    <col min="12308" max="12544" width="9.125" style="9"/>
    <col min="12545" max="12545" width="33.125" style="9" customWidth="1"/>
    <col min="12546" max="12546" width="8.625" style="9" customWidth="1"/>
    <col min="12547" max="12563" width="6.625" style="9" customWidth="1"/>
    <col min="12564" max="12800" width="9.125" style="9"/>
    <col min="12801" max="12801" width="33.125" style="9" customWidth="1"/>
    <col min="12802" max="12802" width="8.625" style="9" customWidth="1"/>
    <col min="12803" max="12819" width="6.625" style="9" customWidth="1"/>
    <col min="12820" max="13056" width="9.125" style="9"/>
    <col min="13057" max="13057" width="33.125" style="9" customWidth="1"/>
    <col min="13058" max="13058" width="8.625" style="9" customWidth="1"/>
    <col min="13059" max="13075" width="6.625" style="9" customWidth="1"/>
    <col min="13076" max="13312" width="9.125" style="9"/>
    <col min="13313" max="13313" width="33.125" style="9" customWidth="1"/>
    <col min="13314" max="13314" width="8.625" style="9" customWidth="1"/>
    <col min="13315" max="13331" width="6.625" style="9" customWidth="1"/>
    <col min="13332" max="13568" width="9.125" style="9"/>
    <col min="13569" max="13569" width="33.125" style="9" customWidth="1"/>
    <col min="13570" max="13570" width="8.625" style="9" customWidth="1"/>
    <col min="13571" max="13587" width="6.625" style="9" customWidth="1"/>
    <col min="13588" max="13824" width="9.125" style="9"/>
    <col min="13825" max="13825" width="33.125" style="9" customWidth="1"/>
    <col min="13826" max="13826" width="8.625" style="9" customWidth="1"/>
    <col min="13827" max="13843" width="6.625" style="9" customWidth="1"/>
    <col min="13844" max="14080" width="9.125" style="9"/>
    <col min="14081" max="14081" width="33.125" style="9" customWidth="1"/>
    <col min="14082" max="14082" width="8.625" style="9" customWidth="1"/>
    <col min="14083" max="14099" width="6.625" style="9" customWidth="1"/>
    <col min="14100" max="14336" width="9.125" style="9"/>
    <col min="14337" max="14337" width="33.125" style="9" customWidth="1"/>
    <col min="14338" max="14338" width="8.625" style="9" customWidth="1"/>
    <col min="14339" max="14355" width="6.625" style="9" customWidth="1"/>
    <col min="14356" max="14592" width="9.125" style="9"/>
    <col min="14593" max="14593" width="33.125" style="9" customWidth="1"/>
    <col min="14594" max="14594" width="8.625" style="9" customWidth="1"/>
    <col min="14595" max="14611" width="6.625" style="9" customWidth="1"/>
    <col min="14612" max="14848" width="9.125" style="9"/>
    <col min="14849" max="14849" width="33.125" style="9" customWidth="1"/>
    <col min="14850" max="14850" width="8.625" style="9" customWidth="1"/>
    <col min="14851" max="14867" width="6.625" style="9" customWidth="1"/>
    <col min="14868" max="15104" width="9.125" style="9"/>
    <col min="15105" max="15105" width="33.125" style="9" customWidth="1"/>
    <col min="15106" max="15106" width="8.625" style="9" customWidth="1"/>
    <col min="15107" max="15123" width="6.625" style="9" customWidth="1"/>
    <col min="15124" max="15360" width="9.125" style="9"/>
    <col min="15361" max="15361" width="33.125" style="9" customWidth="1"/>
    <col min="15362" max="15362" width="8.625" style="9" customWidth="1"/>
    <col min="15363" max="15379" width="6.625" style="9" customWidth="1"/>
    <col min="15380" max="15616" width="9.125" style="9"/>
    <col min="15617" max="15617" width="33.125" style="9" customWidth="1"/>
    <col min="15618" max="15618" width="8.625" style="9" customWidth="1"/>
    <col min="15619" max="15635" width="6.625" style="9" customWidth="1"/>
    <col min="15636" max="15872" width="9.125" style="9"/>
    <col min="15873" max="15873" width="33.125" style="9" customWidth="1"/>
    <col min="15874" max="15874" width="8.625" style="9" customWidth="1"/>
    <col min="15875" max="15891" width="6.625" style="9" customWidth="1"/>
    <col min="15892" max="16128" width="9.125" style="9"/>
    <col min="16129" max="16129" width="33.125" style="9" customWidth="1"/>
    <col min="16130" max="16130" width="8.625" style="9" customWidth="1"/>
    <col min="16131" max="16147" width="6.625" style="9" customWidth="1"/>
    <col min="16148" max="16384" width="9.125" style="9"/>
  </cols>
  <sheetData>
    <row r="1" spans="1:88" s="42" customFormat="1" ht="15.75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</row>
    <row r="2" spans="1:88" s="42" customFormat="1" ht="15.75" x14ac:dyDescent="0.25">
      <c r="A2" s="57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</row>
    <row r="3" spans="1:88" s="4" customFormat="1" ht="37.5" customHeight="1" x14ac:dyDescent="0.2">
      <c r="A3" s="45" t="s">
        <v>42</v>
      </c>
      <c r="B3" s="46" t="s">
        <v>1</v>
      </c>
      <c r="C3" s="47" t="s">
        <v>2</v>
      </c>
      <c r="D3" s="2" t="s">
        <v>45</v>
      </c>
      <c r="E3" s="48">
        <v>20729</v>
      </c>
      <c r="F3" s="49">
        <v>20760</v>
      </c>
      <c r="G3" s="48">
        <v>20790</v>
      </c>
      <c r="H3" s="2" t="s">
        <v>46</v>
      </c>
      <c r="I3" s="49">
        <v>20821</v>
      </c>
      <c r="J3" s="48">
        <v>20852</v>
      </c>
      <c r="K3" s="49">
        <v>20880</v>
      </c>
      <c r="L3" s="2" t="s">
        <v>47</v>
      </c>
      <c r="M3" s="48">
        <v>20911</v>
      </c>
      <c r="N3" s="49">
        <v>20941</v>
      </c>
      <c r="O3" s="48">
        <v>20972</v>
      </c>
      <c r="P3" s="2" t="s">
        <v>48</v>
      </c>
      <c r="Q3" s="49">
        <v>21002</v>
      </c>
      <c r="R3" s="49">
        <v>21033</v>
      </c>
      <c r="S3" s="48">
        <v>21064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8" x14ac:dyDescent="0.4">
      <c r="A4" s="10" t="s">
        <v>3</v>
      </c>
      <c r="B4" s="5"/>
      <c r="C4" s="6"/>
      <c r="D4" s="5"/>
      <c r="E4" s="7"/>
      <c r="F4" s="7"/>
      <c r="G4" s="7"/>
      <c r="H4" s="5"/>
      <c r="I4" s="7"/>
      <c r="J4" s="7"/>
      <c r="K4" s="7"/>
      <c r="L4" s="5"/>
      <c r="M4" s="7"/>
      <c r="N4" s="7"/>
      <c r="O4" s="7"/>
      <c r="P4" s="5"/>
      <c r="Q4" s="7"/>
      <c r="R4" s="7"/>
      <c r="S4" s="7"/>
    </row>
    <row r="5" spans="1:88" ht="15.75" x14ac:dyDescent="0.25">
      <c r="A5" s="1" t="s">
        <v>49</v>
      </c>
      <c r="B5" s="5" t="s">
        <v>4</v>
      </c>
      <c r="C5" s="50">
        <f>SUM(C6:C7)</f>
        <v>5516</v>
      </c>
      <c r="D5" s="50">
        <f>SUM(D6:D7)</f>
        <v>1674</v>
      </c>
      <c r="E5" s="50">
        <f t="shared" ref="E5:S5" si="0">SUM(E6:E7)</f>
        <v>678</v>
      </c>
      <c r="F5" s="50">
        <f t="shared" si="0"/>
        <v>560</v>
      </c>
      <c r="G5" s="50">
        <f t="shared" si="0"/>
        <v>436</v>
      </c>
      <c r="H5" s="50">
        <f t="shared" si="0"/>
        <v>1291</v>
      </c>
      <c r="I5" s="50">
        <f t="shared" si="0"/>
        <v>405</v>
      </c>
      <c r="J5" s="50">
        <f t="shared" si="0"/>
        <v>351</v>
      </c>
      <c r="K5" s="50">
        <f t="shared" si="0"/>
        <v>535</v>
      </c>
      <c r="L5" s="50">
        <f t="shared" si="0"/>
        <v>1343</v>
      </c>
      <c r="M5" s="50">
        <f t="shared" si="0"/>
        <v>532</v>
      </c>
      <c r="N5" s="50">
        <f t="shared" si="0"/>
        <v>350</v>
      </c>
      <c r="O5" s="50">
        <f t="shared" si="0"/>
        <v>461</v>
      </c>
      <c r="P5" s="50">
        <f t="shared" si="0"/>
        <v>1208</v>
      </c>
      <c r="Q5" s="50">
        <f t="shared" si="0"/>
        <v>427</v>
      </c>
      <c r="R5" s="50">
        <f t="shared" si="0"/>
        <v>401</v>
      </c>
      <c r="S5" s="50">
        <f t="shared" si="0"/>
        <v>380</v>
      </c>
      <c r="T5" s="8" t="s">
        <v>5</v>
      </c>
    </row>
    <row r="6" spans="1:88" ht="15.75" x14ac:dyDescent="0.25">
      <c r="A6" s="10" t="s">
        <v>6</v>
      </c>
      <c r="B6" s="5" t="s">
        <v>4</v>
      </c>
      <c r="C6" s="50">
        <f>SUM(D6,H6,L6,P6)</f>
        <v>5137</v>
      </c>
      <c r="D6" s="50">
        <f>SUM(E6:G6)</f>
        <v>1541</v>
      </c>
      <c r="E6" s="53">
        <f>SUM([1]october!E6)</f>
        <v>624</v>
      </c>
      <c r="F6" s="53">
        <f>SUM([2]november!F6)</f>
        <v>529</v>
      </c>
      <c r="G6" s="53">
        <f>SUM([3]december!G6)</f>
        <v>388</v>
      </c>
      <c r="H6" s="50">
        <f>SUM(I6:K6)</f>
        <v>1191</v>
      </c>
      <c r="I6" s="53">
        <f>SUM([4]october!I6)</f>
        <v>360</v>
      </c>
      <c r="J6" s="53">
        <f>SUM([5]feb!J6)</f>
        <v>311</v>
      </c>
      <c r="K6" s="53">
        <f>SUM([6]march!K6)</f>
        <v>520</v>
      </c>
      <c r="L6" s="50">
        <f>SUM(M6:O6)</f>
        <v>1279</v>
      </c>
      <c r="M6" s="53">
        <f>SUM([7]april!M6)</f>
        <v>521</v>
      </c>
      <c r="N6" s="53">
        <f>SUM([8]may!N6)</f>
        <v>332</v>
      </c>
      <c r="O6" s="53">
        <f>SUM([9]june!O6)</f>
        <v>426</v>
      </c>
      <c r="P6" s="50">
        <f>SUM(Q6:S6)</f>
        <v>1126</v>
      </c>
      <c r="Q6" s="53">
        <f>SUM([10]july!Q6)</f>
        <v>391</v>
      </c>
      <c r="R6" s="53">
        <f>SUM([11]aug!R6)</f>
        <v>375</v>
      </c>
      <c r="S6" s="53">
        <f>SUM([12]sep!S6)</f>
        <v>360</v>
      </c>
    </row>
    <row r="7" spans="1:88" ht="15.75" x14ac:dyDescent="0.25">
      <c r="A7" s="10" t="s">
        <v>7</v>
      </c>
      <c r="B7" s="5" t="s">
        <v>4</v>
      </c>
      <c r="C7" s="50">
        <f>SUM(D7,H7,L7,P7)</f>
        <v>379</v>
      </c>
      <c r="D7" s="50">
        <f>SUM(E7:G7)</f>
        <v>133</v>
      </c>
      <c r="E7" s="53">
        <f>SUM([1]october!E7)</f>
        <v>54</v>
      </c>
      <c r="F7" s="53">
        <f>SUM([2]november!F7)</f>
        <v>31</v>
      </c>
      <c r="G7" s="53">
        <f>SUM([3]december!G7)</f>
        <v>48</v>
      </c>
      <c r="H7" s="50">
        <f>SUM(I7:K7)</f>
        <v>100</v>
      </c>
      <c r="I7" s="53">
        <f>SUM([4]october!I7)</f>
        <v>45</v>
      </c>
      <c r="J7" s="53">
        <f>SUM([5]feb!J7)</f>
        <v>40</v>
      </c>
      <c r="K7" s="53">
        <f>SUM([6]march!K7)</f>
        <v>15</v>
      </c>
      <c r="L7" s="50">
        <f>SUM(M7:O7)</f>
        <v>64</v>
      </c>
      <c r="M7" s="53">
        <f>SUM([7]april!M7)</f>
        <v>11</v>
      </c>
      <c r="N7" s="53">
        <f>SUM([8]may!N7)</f>
        <v>18</v>
      </c>
      <c r="O7" s="53">
        <f>SUM([9]june!O7)</f>
        <v>35</v>
      </c>
      <c r="P7" s="50">
        <f>SUM(Q7:S7)</f>
        <v>82</v>
      </c>
      <c r="Q7" s="53">
        <f>SUM([10]july!Q7)</f>
        <v>36</v>
      </c>
      <c r="R7" s="53">
        <f>SUM([11]aug!R7)</f>
        <v>26</v>
      </c>
      <c r="S7" s="53">
        <f>SUM([12]sep!S7)</f>
        <v>20</v>
      </c>
    </row>
    <row r="8" spans="1:88" ht="15.75" x14ac:dyDescent="0.25">
      <c r="A8" s="14" t="s">
        <v>8</v>
      </c>
      <c r="B8" s="11"/>
      <c r="C8" s="51"/>
      <c r="D8" s="51"/>
      <c r="E8" s="53"/>
      <c r="F8" s="53"/>
      <c r="G8" s="53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88" ht="15.75" x14ac:dyDescent="0.25">
      <c r="A9" s="13" t="s">
        <v>9</v>
      </c>
      <c r="B9" s="12" t="s">
        <v>10</v>
      </c>
      <c r="C9" s="50">
        <f>SUM(D9,H9,L9,P9)</f>
        <v>0</v>
      </c>
      <c r="D9" s="50">
        <f t="shared" ref="D9:D10" si="1">SUM(E9:G9)</f>
        <v>0</v>
      </c>
      <c r="E9" s="53">
        <f>SUM([1]october!E9)</f>
        <v>0</v>
      </c>
      <c r="F9" s="53">
        <f>SUM([2]november!F9)</f>
        <v>0</v>
      </c>
      <c r="G9" s="53">
        <f>SUM([3]december!G9)</f>
        <v>0</v>
      </c>
      <c r="H9" s="50">
        <f t="shared" ref="H9:H10" si="2">SUM(I9:K9)</f>
        <v>0</v>
      </c>
      <c r="I9" s="53">
        <f>SUM([4]october!I9)</f>
        <v>0</v>
      </c>
      <c r="J9" s="53">
        <f>SUM([5]feb!J9)</f>
        <v>0</v>
      </c>
      <c r="K9" s="53">
        <f>SUM([6]march!K9)</f>
        <v>0</v>
      </c>
      <c r="L9" s="50">
        <f t="shared" ref="L9:L10" si="3">SUM(M9:O9)</f>
        <v>0</v>
      </c>
      <c r="M9" s="53">
        <f>SUM([7]april!M9)</f>
        <v>0</v>
      </c>
      <c r="N9" s="53">
        <f>SUM([8]may!N9)</f>
        <v>0</v>
      </c>
      <c r="O9" s="53">
        <f>SUM([9]june!O9)</f>
        <v>0</v>
      </c>
      <c r="P9" s="50">
        <f t="shared" ref="P9:P10" si="4">SUM(Q9:S9)</f>
        <v>0</v>
      </c>
      <c r="Q9" s="53">
        <f>SUM([10]july!Q9)</f>
        <v>0</v>
      </c>
      <c r="R9" s="53">
        <f>SUM([11]aug!R9)</f>
        <v>0</v>
      </c>
      <c r="S9" s="53">
        <f>SUM([12]sep!S9)</f>
        <v>0</v>
      </c>
    </row>
    <row r="10" spans="1:88" ht="15.75" x14ac:dyDescent="0.25">
      <c r="A10" s="14" t="s">
        <v>11</v>
      </c>
      <c r="B10" s="11" t="s">
        <v>12</v>
      </c>
      <c r="C10" s="50">
        <f>SUM(D10,H10,L10,P10)</f>
        <v>3</v>
      </c>
      <c r="D10" s="50">
        <f t="shared" si="1"/>
        <v>0</v>
      </c>
      <c r="E10" s="53">
        <f>SUM([1]october!E10)</f>
        <v>0</v>
      </c>
      <c r="F10" s="53">
        <f>SUM([2]november!F10)</f>
        <v>0</v>
      </c>
      <c r="G10" s="53">
        <f>SUM([3]december!G10)</f>
        <v>0</v>
      </c>
      <c r="H10" s="50">
        <f t="shared" si="2"/>
        <v>0</v>
      </c>
      <c r="I10" s="53">
        <f>SUM([4]october!I10)</f>
        <v>0</v>
      </c>
      <c r="J10" s="53">
        <f>SUM([5]feb!J10)</f>
        <v>0</v>
      </c>
      <c r="K10" s="53">
        <f>SUM([6]march!K10)</f>
        <v>0</v>
      </c>
      <c r="L10" s="50">
        <f t="shared" si="3"/>
        <v>3</v>
      </c>
      <c r="M10" s="53">
        <f>SUM([7]april!M10)</f>
        <v>0</v>
      </c>
      <c r="N10" s="53">
        <f>SUM([8]may!N10)</f>
        <v>3</v>
      </c>
      <c r="O10" s="53">
        <f>SUM([9]june!O10)</f>
        <v>0</v>
      </c>
      <c r="P10" s="50">
        <f t="shared" si="4"/>
        <v>0</v>
      </c>
      <c r="Q10" s="53">
        <f>SUM([10]july!Q10)</f>
        <v>0</v>
      </c>
      <c r="R10" s="53">
        <f>SUM([11]aug!R10)</f>
        <v>0</v>
      </c>
      <c r="S10" s="53">
        <f>SUM([12]sep!S10)</f>
        <v>0</v>
      </c>
    </row>
    <row r="11" spans="1:88" ht="15.75" x14ac:dyDescent="0.25">
      <c r="A11" s="14" t="s">
        <v>13</v>
      </c>
      <c r="B11" s="11" t="s">
        <v>14</v>
      </c>
      <c r="C11" s="50">
        <f>SUM(C12:C13)</f>
        <v>537</v>
      </c>
      <c r="D11" s="50">
        <f>SUM(D12:D13)</f>
        <v>142</v>
      </c>
      <c r="E11" s="50">
        <f t="shared" ref="E11:S11" si="5">SUM(E12:E13)</f>
        <v>50</v>
      </c>
      <c r="F11" s="50">
        <f t="shared" si="5"/>
        <v>45</v>
      </c>
      <c r="G11" s="50">
        <f t="shared" si="5"/>
        <v>47</v>
      </c>
      <c r="H11" s="50">
        <f t="shared" si="5"/>
        <v>148</v>
      </c>
      <c r="I11" s="50">
        <f t="shared" si="5"/>
        <v>74</v>
      </c>
      <c r="J11" s="50">
        <f t="shared" si="5"/>
        <v>32</v>
      </c>
      <c r="K11" s="50">
        <f t="shared" si="5"/>
        <v>42</v>
      </c>
      <c r="L11" s="50">
        <f t="shared" si="5"/>
        <v>100</v>
      </c>
      <c r="M11" s="50">
        <f t="shared" si="5"/>
        <v>33</v>
      </c>
      <c r="N11" s="50">
        <f t="shared" si="5"/>
        <v>26</v>
      </c>
      <c r="O11" s="50">
        <f t="shared" si="5"/>
        <v>41</v>
      </c>
      <c r="P11" s="50">
        <f t="shared" si="5"/>
        <v>147</v>
      </c>
      <c r="Q11" s="50">
        <f t="shared" si="5"/>
        <v>72</v>
      </c>
      <c r="R11" s="50">
        <f t="shared" si="5"/>
        <v>38</v>
      </c>
      <c r="S11" s="50">
        <f t="shared" si="5"/>
        <v>37</v>
      </c>
      <c r="T11" s="8" t="s">
        <v>15</v>
      </c>
    </row>
    <row r="12" spans="1:88" ht="15.75" x14ac:dyDescent="0.25">
      <c r="A12" s="14" t="s">
        <v>16</v>
      </c>
      <c r="B12" s="11" t="s">
        <v>14</v>
      </c>
      <c r="C12" s="50">
        <f>SUM(D12,H12,L12,P12)</f>
        <v>315</v>
      </c>
      <c r="D12" s="50">
        <f t="shared" ref="D12:D13" si="6">SUM(E12:G12)</f>
        <v>92</v>
      </c>
      <c r="E12" s="53">
        <f>SUM([1]october!E12)</f>
        <v>30</v>
      </c>
      <c r="F12" s="53">
        <f>SUM([2]november!F12)</f>
        <v>30</v>
      </c>
      <c r="G12" s="53">
        <f>SUM([3]december!G12)</f>
        <v>32</v>
      </c>
      <c r="H12" s="50">
        <f t="shared" ref="H12:H13" si="7">SUM(I12:K12)</f>
        <v>79</v>
      </c>
      <c r="I12" s="53">
        <f>SUM([4]october!I12)</f>
        <v>42</v>
      </c>
      <c r="J12" s="53">
        <f>SUM([5]feb!J12)</f>
        <v>15</v>
      </c>
      <c r="K12" s="53">
        <f>SUM([6]march!K12)</f>
        <v>22</v>
      </c>
      <c r="L12" s="50">
        <f t="shared" ref="L12:L13" si="8">SUM(M12:O12)</f>
        <v>63</v>
      </c>
      <c r="M12" s="53">
        <f>SUM([7]april!M12)</f>
        <v>18</v>
      </c>
      <c r="N12" s="53">
        <f>SUM([8]may!N12)</f>
        <v>21</v>
      </c>
      <c r="O12" s="53">
        <f>SUM([9]june!O12)</f>
        <v>24</v>
      </c>
      <c r="P12" s="50">
        <f t="shared" ref="P12:P13" si="9">SUM(Q12:S12)</f>
        <v>81</v>
      </c>
      <c r="Q12" s="53">
        <f>SUM([10]july!Q12)</f>
        <v>49</v>
      </c>
      <c r="R12" s="53">
        <f>SUM([11]aug!R12)</f>
        <v>15</v>
      </c>
      <c r="S12" s="53">
        <f>SUM([12]sep!S12)</f>
        <v>17</v>
      </c>
    </row>
    <row r="13" spans="1:88" ht="15.75" x14ac:dyDescent="0.25">
      <c r="A13" s="14" t="s">
        <v>17</v>
      </c>
      <c r="B13" s="11" t="s">
        <v>14</v>
      </c>
      <c r="C13" s="50">
        <f>SUM(D13,H13,L13,P13)</f>
        <v>222</v>
      </c>
      <c r="D13" s="50">
        <f t="shared" si="6"/>
        <v>50</v>
      </c>
      <c r="E13" s="53">
        <f>SUM([1]october!E13)</f>
        <v>20</v>
      </c>
      <c r="F13" s="53">
        <f>SUM([2]november!F13)</f>
        <v>15</v>
      </c>
      <c r="G13" s="53">
        <f>SUM([3]december!G13)</f>
        <v>15</v>
      </c>
      <c r="H13" s="50">
        <f t="shared" si="7"/>
        <v>69</v>
      </c>
      <c r="I13" s="53">
        <f>SUM([4]october!I13)</f>
        <v>32</v>
      </c>
      <c r="J13" s="53">
        <f>SUM([5]feb!J13)</f>
        <v>17</v>
      </c>
      <c r="K13" s="53">
        <f>SUM([6]march!K13)</f>
        <v>20</v>
      </c>
      <c r="L13" s="50">
        <f t="shared" si="8"/>
        <v>37</v>
      </c>
      <c r="M13" s="53">
        <f>SUM([7]april!M13)</f>
        <v>15</v>
      </c>
      <c r="N13" s="53">
        <f>SUM([8]may!N13)</f>
        <v>5</v>
      </c>
      <c r="O13" s="53">
        <f>SUM([9]june!O13)</f>
        <v>17</v>
      </c>
      <c r="P13" s="50">
        <f t="shared" si="9"/>
        <v>66</v>
      </c>
      <c r="Q13" s="53">
        <f>SUM([10]july!Q13)</f>
        <v>23</v>
      </c>
      <c r="R13" s="53">
        <f>SUM([11]aug!R13)</f>
        <v>23</v>
      </c>
      <c r="S13" s="53">
        <f>SUM([12]sep!S13)</f>
        <v>20</v>
      </c>
    </row>
    <row r="14" spans="1:88" ht="26.25" customHeight="1" x14ac:dyDescent="0.25">
      <c r="A14" s="43" t="s">
        <v>18</v>
      </c>
      <c r="B14" s="12" t="s">
        <v>19</v>
      </c>
      <c r="C14" s="50">
        <f>SUM(C15:C16)</f>
        <v>7661</v>
      </c>
      <c r="D14" s="50">
        <f>SUM(D15:D16)</f>
        <v>3248</v>
      </c>
      <c r="E14" s="50">
        <f t="shared" ref="E14:S14" si="10">SUM(E15:E16)</f>
        <v>1034</v>
      </c>
      <c r="F14" s="50">
        <f t="shared" si="10"/>
        <v>747</v>
      </c>
      <c r="G14" s="50">
        <f t="shared" si="10"/>
        <v>1467</v>
      </c>
      <c r="H14" s="50">
        <f t="shared" si="10"/>
        <v>2013</v>
      </c>
      <c r="I14" s="50">
        <f t="shared" si="10"/>
        <v>1620</v>
      </c>
      <c r="J14" s="50">
        <f t="shared" si="10"/>
        <v>286</v>
      </c>
      <c r="K14" s="50">
        <f t="shared" si="10"/>
        <v>107</v>
      </c>
      <c r="L14" s="50">
        <f t="shared" si="10"/>
        <v>1351</v>
      </c>
      <c r="M14" s="50">
        <f t="shared" si="10"/>
        <v>666</v>
      </c>
      <c r="N14" s="50">
        <f t="shared" si="10"/>
        <v>191</v>
      </c>
      <c r="O14" s="50">
        <f t="shared" si="10"/>
        <v>494</v>
      </c>
      <c r="P14" s="50">
        <f t="shared" si="10"/>
        <v>1049</v>
      </c>
      <c r="Q14" s="50">
        <f t="shared" si="10"/>
        <v>644</v>
      </c>
      <c r="R14" s="50">
        <f t="shared" si="10"/>
        <v>206</v>
      </c>
      <c r="S14" s="50">
        <f t="shared" si="10"/>
        <v>199</v>
      </c>
      <c r="T14" s="8" t="s">
        <v>20</v>
      </c>
    </row>
    <row r="15" spans="1:88" ht="15.75" x14ac:dyDescent="0.25">
      <c r="A15" s="13" t="s">
        <v>21</v>
      </c>
      <c r="B15" s="12" t="s">
        <v>19</v>
      </c>
      <c r="C15" s="50">
        <f>SUM(D15,H15,L15,P15)</f>
        <v>4245</v>
      </c>
      <c r="D15" s="50">
        <f t="shared" ref="D15:D16" si="11">SUM(E15:G15)</f>
        <v>1793</v>
      </c>
      <c r="E15" s="53">
        <f>SUM([1]october!E15)</f>
        <v>511</v>
      </c>
      <c r="F15" s="53">
        <f>SUM([2]november!F15)</f>
        <v>369</v>
      </c>
      <c r="G15" s="53">
        <f>SUM([3]december!G15)</f>
        <v>913</v>
      </c>
      <c r="H15" s="50">
        <f t="shared" ref="H15:H16" si="12">SUM(I15:K15)</f>
        <v>1225</v>
      </c>
      <c r="I15" s="53">
        <f>SUM([4]october!I15)</f>
        <v>1010</v>
      </c>
      <c r="J15" s="53">
        <f>SUM([5]feb!J15)</f>
        <v>142</v>
      </c>
      <c r="K15" s="53">
        <f>SUM([6]march!K15)</f>
        <v>73</v>
      </c>
      <c r="L15" s="50">
        <f t="shared" ref="L15:L16" si="13">SUM(M15:O15)</f>
        <v>681</v>
      </c>
      <c r="M15" s="53">
        <f>SUM([7]april!M15)</f>
        <v>302</v>
      </c>
      <c r="N15" s="53">
        <f>SUM([8]may!N15)</f>
        <v>123</v>
      </c>
      <c r="O15" s="53">
        <f>SUM([9]june!O15)</f>
        <v>256</v>
      </c>
      <c r="P15" s="50">
        <f t="shared" ref="P15:P16" si="14">SUM(Q15:S15)</f>
        <v>546</v>
      </c>
      <c r="Q15" s="53">
        <f>SUM([10]july!Q15)</f>
        <v>330</v>
      </c>
      <c r="R15" s="53">
        <f>SUM([11]aug!R15)</f>
        <v>114</v>
      </c>
      <c r="S15" s="53">
        <f>SUM([12]sep!S15)</f>
        <v>102</v>
      </c>
    </row>
    <row r="16" spans="1:88" s="17" customFormat="1" ht="15.75" x14ac:dyDescent="0.25">
      <c r="A16" s="13" t="s">
        <v>22</v>
      </c>
      <c r="B16" s="15" t="s">
        <v>19</v>
      </c>
      <c r="C16" s="50">
        <f>SUM(D16,H16,L16,P16)</f>
        <v>3416</v>
      </c>
      <c r="D16" s="50">
        <f t="shared" si="11"/>
        <v>1455</v>
      </c>
      <c r="E16" s="53">
        <f>SUM([1]october!E16)</f>
        <v>523</v>
      </c>
      <c r="F16" s="53">
        <f>SUM([2]november!F16)</f>
        <v>378</v>
      </c>
      <c r="G16" s="53">
        <f>SUM([3]december!G16)</f>
        <v>554</v>
      </c>
      <c r="H16" s="50">
        <f t="shared" si="12"/>
        <v>788</v>
      </c>
      <c r="I16" s="53">
        <f>SUM([4]october!I16)</f>
        <v>610</v>
      </c>
      <c r="J16" s="53">
        <f>SUM([5]feb!J16)</f>
        <v>144</v>
      </c>
      <c r="K16" s="53">
        <f>SUM([6]march!K16)</f>
        <v>34</v>
      </c>
      <c r="L16" s="50">
        <f t="shared" si="13"/>
        <v>670</v>
      </c>
      <c r="M16" s="53">
        <f>SUM([7]april!M16)</f>
        <v>364</v>
      </c>
      <c r="N16" s="53">
        <f>SUM([8]may!N16)</f>
        <v>68</v>
      </c>
      <c r="O16" s="53">
        <f>SUM([9]june!O16)</f>
        <v>238</v>
      </c>
      <c r="P16" s="50">
        <f t="shared" si="14"/>
        <v>503</v>
      </c>
      <c r="Q16" s="53">
        <f>SUM([10]july!Q16)</f>
        <v>314</v>
      </c>
      <c r="R16" s="53">
        <f>SUM([11]aug!R16)</f>
        <v>92</v>
      </c>
      <c r="S16" s="53">
        <f>SUM([12]sep!S16)</f>
        <v>97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ht="15.75" x14ac:dyDescent="0.25">
      <c r="A17" s="14" t="s">
        <v>23</v>
      </c>
      <c r="B17" s="11" t="s">
        <v>24</v>
      </c>
      <c r="C17" s="50">
        <f>SUM(C18:C20)</f>
        <v>1157</v>
      </c>
      <c r="D17" s="50">
        <f>SUM(D18:D20)</f>
        <v>341</v>
      </c>
      <c r="E17" s="50">
        <f t="shared" ref="E17:S17" si="15">SUM(E18:E20)</f>
        <v>106</v>
      </c>
      <c r="F17" s="50">
        <f t="shared" si="15"/>
        <v>235</v>
      </c>
      <c r="G17" s="50">
        <f t="shared" si="15"/>
        <v>0</v>
      </c>
      <c r="H17" s="50">
        <f t="shared" si="15"/>
        <v>168</v>
      </c>
      <c r="I17" s="50">
        <f t="shared" si="15"/>
        <v>0</v>
      </c>
      <c r="J17" s="50">
        <f t="shared" si="15"/>
        <v>0</v>
      </c>
      <c r="K17" s="50">
        <f t="shared" si="15"/>
        <v>168</v>
      </c>
      <c r="L17" s="50">
        <f t="shared" si="15"/>
        <v>406</v>
      </c>
      <c r="M17" s="50">
        <f t="shared" si="15"/>
        <v>72</v>
      </c>
      <c r="N17" s="50">
        <f t="shared" si="15"/>
        <v>265</v>
      </c>
      <c r="O17" s="50">
        <f t="shared" si="15"/>
        <v>69</v>
      </c>
      <c r="P17" s="50">
        <f t="shared" si="15"/>
        <v>242</v>
      </c>
      <c r="Q17" s="50">
        <f t="shared" si="15"/>
        <v>60</v>
      </c>
      <c r="R17" s="50">
        <f t="shared" si="15"/>
        <v>64</v>
      </c>
      <c r="S17" s="50">
        <f t="shared" si="15"/>
        <v>118</v>
      </c>
      <c r="T17" s="8" t="s">
        <v>25</v>
      </c>
    </row>
    <row r="18" spans="1:88" ht="15.75" x14ac:dyDescent="0.25">
      <c r="A18" s="14" t="s">
        <v>26</v>
      </c>
      <c r="B18" s="11" t="s">
        <v>27</v>
      </c>
      <c r="C18" s="50">
        <f>SUM(D18,H18,L18,P18)</f>
        <v>583</v>
      </c>
      <c r="D18" s="50">
        <f t="shared" ref="D18:D20" si="16">SUM(E18:G18)</f>
        <v>249</v>
      </c>
      <c r="E18" s="53">
        <f>SUM([1]october!E18)</f>
        <v>106</v>
      </c>
      <c r="F18" s="53">
        <f>SUM([2]november!F18)</f>
        <v>143</v>
      </c>
      <c r="G18" s="53">
        <f>SUM([3]december!G18)</f>
        <v>0</v>
      </c>
      <c r="H18" s="50">
        <f t="shared" ref="H18:H20" si="17">SUM(I18:K18)</f>
        <v>90</v>
      </c>
      <c r="I18" s="53">
        <f>SUM([4]october!I18)</f>
        <v>0</v>
      </c>
      <c r="J18" s="53">
        <f>SUM([5]feb!J18)</f>
        <v>0</v>
      </c>
      <c r="K18" s="53">
        <f>SUM([6]march!K18)</f>
        <v>90</v>
      </c>
      <c r="L18" s="50">
        <f t="shared" ref="L18:L20" si="18">SUM(M18:O18)</f>
        <v>181</v>
      </c>
      <c r="M18" s="53">
        <f>SUM([7]april!M18)</f>
        <v>0</v>
      </c>
      <c r="N18" s="53">
        <f>SUM([8]may!N18)</f>
        <v>118</v>
      </c>
      <c r="O18" s="53">
        <f>SUM([9]june!O18)</f>
        <v>63</v>
      </c>
      <c r="P18" s="50">
        <f t="shared" ref="P18:P20" si="19">SUM(Q18:S18)</f>
        <v>63</v>
      </c>
      <c r="Q18" s="53">
        <f>SUM([10]july!Q18)</f>
        <v>0</v>
      </c>
      <c r="R18" s="53">
        <f>SUM([11]aug!R18)</f>
        <v>63</v>
      </c>
      <c r="S18" s="53">
        <f>SUM([12]sep!S18)</f>
        <v>0</v>
      </c>
    </row>
    <row r="19" spans="1:88" ht="15.75" x14ac:dyDescent="0.25">
      <c r="A19" s="18" t="s">
        <v>28</v>
      </c>
      <c r="B19" s="19" t="s">
        <v>27</v>
      </c>
      <c r="C19" s="50">
        <f>SUM(D19,H19,L19,P19)</f>
        <v>328</v>
      </c>
      <c r="D19" s="50">
        <f t="shared" si="16"/>
        <v>0</v>
      </c>
      <c r="E19" s="53">
        <f>SUM([1]october!E19)</f>
        <v>0</v>
      </c>
      <c r="F19" s="53">
        <f>SUM([2]november!F19)</f>
        <v>0</v>
      </c>
      <c r="G19" s="53">
        <f>SUM([3]december!G19)</f>
        <v>0</v>
      </c>
      <c r="H19" s="50">
        <f t="shared" si="17"/>
        <v>78</v>
      </c>
      <c r="I19" s="53">
        <f>SUM([4]october!I19)</f>
        <v>0</v>
      </c>
      <c r="J19" s="53">
        <f>SUM([5]feb!J19)</f>
        <v>0</v>
      </c>
      <c r="K19" s="53">
        <f>SUM([6]march!K19)</f>
        <v>78</v>
      </c>
      <c r="L19" s="50">
        <f t="shared" si="18"/>
        <v>72</v>
      </c>
      <c r="M19" s="53">
        <f>SUM([7]april!M19)</f>
        <v>72</v>
      </c>
      <c r="N19" s="53">
        <f>SUM([8]may!N19)</f>
        <v>0</v>
      </c>
      <c r="O19" s="53">
        <f>SUM([9]june!O19)</f>
        <v>0</v>
      </c>
      <c r="P19" s="50">
        <f t="shared" si="19"/>
        <v>178</v>
      </c>
      <c r="Q19" s="53">
        <f>SUM([10]july!Q19)</f>
        <v>60</v>
      </c>
      <c r="R19" s="53">
        <f>SUM([11]aug!R19)</f>
        <v>0</v>
      </c>
      <c r="S19" s="53">
        <f>SUM([12]sep!S19)</f>
        <v>118</v>
      </c>
    </row>
    <row r="20" spans="1:88" ht="15.75" x14ac:dyDescent="0.25">
      <c r="A20" s="20" t="s">
        <v>29</v>
      </c>
      <c r="B20" s="11" t="s">
        <v>30</v>
      </c>
      <c r="C20" s="50">
        <f>SUM(D20,H20,L20,P20)</f>
        <v>246</v>
      </c>
      <c r="D20" s="50">
        <f t="shared" si="16"/>
        <v>92</v>
      </c>
      <c r="E20" s="53">
        <f>SUM([1]october!E20)</f>
        <v>0</v>
      </c>
      <c r="F20" s="53">
        <f>SUM([2]november!F20)</f>
        <v>92</v>
      </c>
      <c r="G20" s="53">
        <f>SUM([3]december!G20)</f>
        <v>0</v>
      </c>
      <c r="H20" s="50">
        <f t="shared" si="17"/>
        <v>0</v>
      </c>
      <c r="I20" s="53">
        <f>SUM([4]october!I20)</f>
        <v>0</v>
      </c>
      <c r="J20" s="53">
        <f>SUM([5]feb!J20)</f>
        <v>0</v>
      </c>
      <c r="K20" s="53">
        <f>SUM([6]march!K20)</f>
        <v>0</v>
      </c>
      <c r="L20" s="50">
        <f t="shared" si="18"/>
        <v>153</v>
      </c>
      <c r="M20" s="53">
        <f>SUM([7]april!M20)</f>
        <v>0</v>
      </c>
      <c r="N20" s="53">
        <f>SUM([8]may!N20)</f>
        <v>147</v>
      </c>
      <c r="O20" s="53">
        <f>SUM([9]june!O20)</f>
        <v>6</v>
      </c>
      <c r="P20" s="50">
        <f t="shared" si="19"/>
        <v>1</v>
      </c>
      <c r="Q20" s="53">
        <f>SUM([10]july!Q20)</f>
        <v>0</v>
      </c>
      <c r="R20" s="53">
        <f>SUM([11]aug!R20)</f>
        <v>1</v>
      </c>
      <c r="S20" s="53">
        <f>SUM([12]sep!S20)</f>
        <v>0</v>
      </c>
    </row>
    <row r="21" spans="1:88" ht="15.75" x14ac:dyDescent="0.25">
      <c r="A21" s="21" t="s">
        <v>50</v>
      </c>
      <c r="B21" s="2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5"/>
    </row>
    <row r="22" spans="1:88" ht="15.75" x14ac:dyDescent="0.25">
      <c r="A22" s="21" t="s">
        <v>31</v>
      </c>
      <c r="B22" s="2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24"/>
    </row>
    <row r="23" spans="1:88" s="27" customFormat="1" ht="95.25" customHeight="1" x14ac:dyDescent="0.25">
      <c r="A23" s="25" t="s">
        <v>32</v>
      </c>
      <c r="B23" s="26" t="s">
        <v>35</v>
      </c>
      <c r="C23" s="50">
        <f>SUM(D23,H23,L23,P23)</f>
        <v>3</v>
      </c>
      <c r="D23" s="50">
        <f>SUM(E23:G23)</f>
        <v>1</v>
      </c>
      <c r="E23" s="53">
        <f>SUM([1]october!E23)</f>
        <v>0</v>
      </c>
      <c r="F23" s="53">
        <f>SUM([2]november!F23)</f>
        <v>0</v>
      </c>
      <c r="G23" s="53">
        <f>SUM([3]december!G23)</f>
        <v>1</v>
      </c>
      <c r="H23" s="50">
        <f t="shared" ref="H23:H25" si="20">SUM(I23:K23)</f>
        <v>2</v>
      </c>
      <c r="I23" s="53">
        <f>SUM([4]october!I23)</f>
        <v>1</v>
      </c>
      <c r="J23" s="53">
        <f>SUM([5]feb!J23)</f>
        <v>1</v>
      </c>
      <c r="K23" s="53">
        <f>SUM([6]march!K23)</f>
        <v>0</v>
      </c>
      <c r="L23" s="50">
        <f t="shared" ref="L23:L25" si="21">SUM(M23:O23)</f>
        <v>0</v>
      </c>
      <c r="M23" s="53">
        <f>SUM([7]april!M23)</f>
        <v>0</v>
      </c>
      <c r="N23" s="53">
        <f>SUM([8]may!N23)</f>
        <v>0</v>
      </c>
      <c r="O23" s="53">
        <f>SUM([9]june!O23)</f>
        <v>0</v>
      </c>
      <c r="P23" s="50">
        <f t="shared" ref="P23:P25" si="22">SUM(Q23:S23)</f>
        <v>0</v>
      </c>
      <c r="Q23" s="53">
        <f>SUM([10]july!Q23)</f>
        <v>0</v>
      </c>
      <c r="R23" s="53">
        <f>SUM([11]aug!R23)</f>
        <v>0</v>
      </c>
      <c r="S23" s="53">
        <f>SUM([12]sep!S23)</f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s="27" customFormat="1" ht="15.75" x14ac:dyDescent="0.25">
      <c r="A24" s="25"/>
      <c r="B24" s="26" t="s">
        <v>43</v>
      </c>
      <c r="C24" s="50">
        <f>SUM(D24,H24,L24,P24)</f>
        <v>11</v>
      </c>
      <c r="D24" s="50">
        <f>SUM(E24:G24)</f>
        <v>5</v>
      </c>
      <c r="E24" s="53">
        <f>SUM([1]october!E24)</f>
        <v>0</v>
      </c>
      <c r="F24" s="53">
        <f>SUM([2]november!F24)</f>
        <v>0</v>
      </c>
      <c r="G24" s="53">
        <f>SUM([3]december!G24)</f>
        <v>5</v>
      </c>
      <c r="H24" s="50">
        <f t="shared" ref="H24" si="23">SUM(I24:K24)</f>
        <v>6</v>
      </c>
      <c r="I24" s="53">
        <f>SUM([4]october!I24)</f>
        <v>3</v>
      </c>
      <c r="J24" s="53">
        <f>SUM([5]feb!J24)</f>
        <v>3</v>
      </c>
      <c r="K24" s="53">
        <f>SUM([6]march!K24)</f>
        <v>0</v>
      </c>
      <c r="L24" s="50">
        <f t="shared" ref="L24" si="24">SUM(M24:O24)</f>
        <v>0</v>
      </c>
      <c r="M24" s="53">
        <f>SUM([7]april!M24)</f>
        <v>0</v>
      </c>
      <c r="N24" s="53">
        <f>SUM([8]may!N24)</f>
        <v>0</v>
      </c>
      <c r="O24" s="53">
        <f>SUM([9]june!O24)</f>
        <v>0</v>
      </c>
      <c r="P24" s="50">
        <f t="shared" ref="P24" si="25">SUM(Q24:S24)</f>
        <v>0</v>
      </c>
      <c r="Q24" s="53">
        <f>SUM([10]july!Q24)</f>
        <v>0</v>
      </c>
      <c r="R24" s="53">
        <f>SUM([11]aug!R24)</f>
        <v>0</v>
      </c>
      <c r="S24" s="53">
        <f>SUM([12]sep!S24)</f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1:88" s="27" customFormat="1" ht="47.25" x14ac:dyDescent="0.25">
      <c r="A25" s="25" t="s">
        <v>33</v>
      </c>
      <c r="B25" s="26" t="s">
        <v>35</v>
      </c>
      <c r="C25" s="50">
        <f>SUM(D25,H25,L25,P25)</f>
        <v>31</v>
      </c>
      <c r="D25" s="50">
        <f>SUM(E25:G25)</f>
        <v>2</v>
      </c>
      <c r="E25" s="53">
        <f>SUM([1]october!E24)</f>
        <v>0</v>
      </c>
      <c r="F25" s="53">
        <f>SUM([2]november!F25)</f>
        <v>0</v>
      </c>
      <c r="G25" s="53">
        <f>SUM([3]december!G25)</f>
        <v>2</v>
      </c>
      <c r="H25" s="50">
        <f t="shared" si="20"/>
        <v>9</v>
      </c>
      <c r="I25" s="53">
        <f>SUM([4]october!I25)</f>
        <v>3</v>
      </c>
      <c r="J25" s="53">
        <f>SUM([5]feb!J25)</f>
        <v>1</v>
      </c>
      <c r="K25" s="53">
        <f>SUM([6]march!K25)</f>
        <v>5</v>
      </c>
      <c r="L25" s="50">
        <f t="shared" si="21"/>
        <v>14</v>
      </c>
      <c r="M25" s="53">
        <f>SUM([7]april!M25)</f>
        <v>3</v>
      </c>
      <c r="N25" s="53">
        <f>SUM([8]may!N25)</f>
        <v>4</v>
      </c>
      <c r="O25" s="53">
        <f>SUM([9]june!O25)</f>
        <v>7</v>
      </c>
      <c r="P25" s="50">
        <f t="shared" si="22"/>
        <v>6</v>
      </c>
      <c r="Q25" s="53">
        <f>SUM([10]july!Q25)</f>
        <v>4</v>
      </c>
      <c r="R25" s="53">
        <f>SUM([11]aug!R25)</f>
        <v>1</v>
      </c>
      <c r="S25" s="53">
        <f>SUM([12]sep!S25)</f>
        <v>1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1:88" s="8" customFormat="1" ht="15.75" x14ac:dyDescent="0.25">
      <c r="A26" s="28"/>
      <c r="B26" s="26" t="s">
        <v>43</v>
      </c>
      <c r="C26" s="50">
        <f>SUM(D26,H26,L26,P26)</f>
        <v>54</v>
      </c>
      <c r="D26" s="50">
        <f>SUM(E26:G26)</f>
        <v>8</v>
      </c>
      <c r="E26" s="53">
        <f>SUM([1]october!E26)</f>
        <v>0</v>
      </c>
      <c r="F26" s="53">
        <f>SUM([2]november!F26)</f>
        <v>0</v>
      </c>
      <c r="G26" s="53">
        <f>SUM([3]december!G26)</f>
        <v>8</v>
      </c>
      <c r="H26" s="50">
        <f t="shared" ref="H26" si="26">SUM(I26:K26)</f>
        <v>12</v>
      </c>
      <c r="I26" s="53">
        <f>SUM([4]october!I26)</f>
        <v>3</v>
      </c>
      <c r="J26" s="53">
        <f>SUM([5]feb!J26)</f>
        <v>2</v>
      </c>
      <c r="K26" s="53">
        <f>SUM([6]march!K26)</f>
        <v>7</v>
      </c>
      <c r="L26" s="50">
        <f t="shared" ref="L26" si="27">SUM(M26:O26)</f>
        <v>24</v>
      </c>
      <c r="M26" s="53">
        <f>SUM([7]april!M26)</f>
        <v>6</v>
      </c>
      <c r="N26" s="53">
        <f>SUM([8]may!N26)</f>
        <v>6</v>
      </c>
      <c r="O26" s="53">
        <f>SUM([9]june!O26)</f>
        <v>12</v>
      </c>
      <c r="P26" s="50">
        <f t="shared" ref="P26" si="28">SUM(Q26:S26)</f>
        <v>10</v>
      </c>
      <c r="Q26" s="53">
        <f>SUM([10]july!Q26)</f>
        <v>6</v>
      </c>
      <c r="R26" s="53">
        <f>SUM([11]aug!R26)</f>
        <v>2</v>
      </c>
      <c r="S26" s="53">
        <f>SUM([12]sep!S26)</f>
        <v>2</v>
      </c>
    </row>
    <row r="27" spans="1:88" s="8" customFormat="1" ht="15.75" x14ac:dyDescent="0.25">
      <c r="A27" s="28" t="s">
        <v>34</v>
      </c>
      <c r="B27" s="29" t="s">
        <v>35</v>
      </c>
      <c r="C27" s="50">
        <f>SUM(C28:C29)</f>
        <v>25</v>
      </c>
      <c r="D27" s="50">
        <f>SUM(D28:D29)</f>
        <v>6</v>
      </c>
      <c r="E27" s="50">
        <f t="shared" ref="E27:S27" si="29">SUM(E28:E29)</f>
        <v>2</v>
      </c>
      <c r="F27" s="50">
        <f t="shared" si="29"/>
        <v>2</v>
      </c>
      <c r="G27" s="50">
        <f t="shared" si="29"/>
        <v>2</v>
      </c>
      <c r="H27" s="50">
        <f t="shared" si="29"/>
        <v>7</v>
      </c>
      <c r="I27" s="50">
        <f t="shared" si="29"/>
        <v>2</v>
      </c>
      <c r="J27" s="50">
        <f t="shared" si="29"/>
        <v>1</v>
      </c>
      <c r="K27" s="50">
        <f t="shared" si="29"/>
        <v>4</v>
      </c>
      <c r="L27" s="50">
        <f t="shared" si="29"/>
        <v>5</v>
      </c>
      <c r="M27" s="50">
        <f t="shared" si="29"/>
        <v>2</v>
      </c>
      <c r="N27" s="50">
        <f t="shared" si="29"/>
        <v>33</v>
      </c>
      <c r="O27" s="50">
        <f t="shared" si="29"/>
        <v>1</v>
      </c>
      <c r="P27" s="50">
        <f t="shared" si="29"/>
        <v>7</v>
      </c>
      <c r="Q27" s="50">
        <f t="shared" si="29"/>
        <v>3</v>
      </c>
      <c r="R27" s="50">
        <f t="shared" si="29"/>
        <v>2</v>
      </c>
      <c r="S27" s="50">
        <f t="shared" si="29"/>
        <v>2</v>
      </c>
      <c r="T27" s="8" t="s">
        <v>44</v>
      </c>
    </row>
    <row r="28" spans="1:88" ht="15.75" x14ac:dyDescent="0.25">
      <c r="A28" s="30" t="s">
        <v>36</v>
      </c>
      <c r="B28" s="19" t="s">
        <v>35</v>
      </c>
      <c r="C28" s="50">
        <f>SUM(D28,H28,L28,P28)</f>
        <v>9</v>
      </c>
      <c r="D28" s="50">
        <f t="shared" ref="D28:D31" si="30">SUM(E28:G28)</f>
        <v>3</v>
      </c>
      <c r="E28" s="53">
        <f>SUM([1]october!E28)</f>
        <v>1</v>
      </c>
      <c r="F28" s="53">
        <f>SUM([2]november!F28)</f>
        <v>1</v>
      </c>
      <c r="G28" s="53">
        <f>SUM([3]december!G28)</f>
        <v>1</v>
      </c>
      <c r="H28" s="50">
        <f t="shared" ref="H28:H31" si="31">SUM(I28:K28)</f>
        <v>3</v>
      </c>
      <c r="I28" s="53">
        <f>SUM([4]october!I28)</f>
        <v>1</v>
      </c>
      <c r="J28" s="53">
        <f>SUM([5]feb!J28)</f>
        <v>1</v>
      </c>
      <c r="K28" s="53">
        <f>SUM([6]march!K28)</f>
        <v>1</v>
      </c>
      <c r="L28" s="54"/>
      <c r="M28" s="53">
        <f>SUM([7]april!M28)</f>
        <v>0</v>
      </c>
      <c r="N28" s="53">
        <f>SUM([8]may!N28)</f>
        <v>30</v>
      </c>
      <c r="O28" s="53">
        <f>SUM([9]june!O28)</f>
        <v>1</v>
      </c>
      <c r="P28" s="50">
        <f t="shared" ref="P28:P31" si="32">SUM(Q28:S28)</f>
        <v>3</v>
      </c>
      <c r="Q28" s="53">
        <f>SUM([10]july!Q28)</f>
        <v>1</v>
      </c>
      <c r="R28" s="53">
        <f>SUM([11]aug!R28)</f>
        <v>1</v>
      </c>
      <c r="S28" s="53">
        <f>SUM([12]sep!S28)</f>
        <v>1</v>
      </c>
    </row>
    <row r="29" spans="1:88" s="33" customFormat="1" ht="15.75" x14ac:dyDescent="0.25">
      <c r="A29" s="31" t="s">
        <v>37</v>
      </c>
      <c r="B29" s="12" t="s">
        <v>35</v>
      </c>
      <c r="C29" s="50">
        <f>SUM(D29,H29,L29,P29)</f>
        <v>16</v>
      </c>
      <c r="D29" s="50">
        <f t="shared" si="30"/>
        <v>3</v>
      </c>
      <c r="E29" s="53">
        <f>SUM([1]october!E29)</f>
        <v>1</v>
      </c>
      <c r="F29" s="53">
        <f>SUM([2]november!F29)</f>
        <v>1</v>
      </c>
      <c r="G29" s="53">
        <f>SUM([3]december!G29)</f>
        <v>1</v>
      </c>
      <c r="H29" s="50">
        <f t="shared" si="31"/>
        <v>4</v>
      </c>
      <c r="I29" s="53">
        <f>SUM([4]october!I29)</f>
        <v>1</v>
      </c>
      <c r="J29" s="53">
        <f>SUM([5]feb!J29)</f>
        <v>0</v>
      </c>
      <c r="K29" s="53">
        <f>SUM([6]march!K29)</f>
        <v>3</v>
      </c>
      <c r="L29" s="50">
        <f t="shared" ref="L29:L31" si="33">SUM(M29:O29)</f>
        <v>5</v>
      </c>
      <c r="M29" s="53">
        <f>SUM([7]april!M29)</f>
        <v>2</v>
      </c>
      <c r="N29" s="53">
        <f>SUM([8]may!N29)</f>
        <v>3</v>
      </c>
      <c r="O29" s="53">
        <f>SUM([9]june!O29)</f>
        <v>0</v>
      </c>
      <c r="P29" s="50">
        <f t="shared" si="32"/>
        <v>4</v>
      </c>
      <c r="Q29" s="53">
        <f>SUM([10]july!Q29)</f>
        <v>2</v>
      </c>
      <c r="R29" s="53">
        <f>SUM([11]aug!R29)</f>
        <v>1</v>
      </c>
      <c r="S29" s="53">
        <f>SUM([12]sep!S29)</f>
        <v>1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ht="34.5" customHeight="1" x14ac:dyDescent="0.25">
      <c r="A30" s="44" t="s">
        <v>38</v>
      </c>
      <c r="B30" s="34" t="s">
        <v>39</v>
      </c>
      <c r="C30" s="50">
        <f>SUM(D30,H30,L30,P30)</f>
        <v>4037</v>
      </c>
      <c r="D30" s="50">
        <f t="shared" si="30"/>
        <v>1519</v>
      </c>
      <c r="E30" s="53">
        <f>SUM([1]october!E30)</f>
        <v>479</v>
      </c>
      <c r="F30" s="53">
        <f>SUM([2]november!F30)</f>
        <v>563</v>
      </c>
      <c r="G30" s="53">
        <f>SUM([3]december!G30)</f>
        <v>477</v>
      </c>
      <c r="H30" s="50">
        <f t="shared" si="31"/>
        <v>1028</v>
      </c>
      <c r="I30" s="53">
        <f>SUM([4]october!I30)</f>
        <v>506</v>
      </c>
      <c r="J30" s="53">
        <f>SUM([5]feb!J30)</f>
        <v>374</v>
      </c>
      <c r="K30" s="53">
        <f>SUM([6]march!K30)</f>
        <v>148</v>
      </c>
      <c r="L30" s="50">
        <f t="shared" si="33"/>
        <v>1001</v>
      </c>
      <c r="M30" s="53">
        <f>SUM([7]april!M30)</f>
        <v>498</v>
      </c>
      <c r="N30" s="53">
        <f>SUM([8]may!N30)</f>
        <v>265</v>
      </c>
      <c r="O30" s="53">
        <f>SUM([9]june!O30)</f>
        <v>238</v>
      </c>
      <c r="P30" s="50">
        <f t="shared" si="32"/>
        <v>489</v>
      </c>
      <c r="Q30" s="53">
        <f>SUM([10]july!Q30)</f>
        <v>218</v>
      </c>
      <c r="R30" s="53">
        <f>SUM([11]aug!R30)</f>
        <v>155</v>
      </c>
      <c r="S30" s="53">
        <f>SUM([12]sep!S30)</f>
        <v>116</v>
      </c>
    </row>
    <row r="31" spans="1:88" s="33" customFormat="1" ht="15.75" x14ac:dyDescent="0.25">
      <c r="A31" s="13" t="s">
        <v>51</v>
      </c>
      <c r="B31" s="12" t="s">
        <v>35</v>
      </c>
      <c r="C31" s="50">
        <f>SUM(D31,H31,L31,P31)</f>
        <v>22</v>
      </c>
      <c r="D31" s="50">
        <f t="shared" si="30"/>
        <v>1</v>
      </c>
      <c r="E31" s="53">
        <f>SUM([1]october!E31)</f>
        <v>0</v>
      </c>
      <c r="F31" s="53">
        <f>SUM([2]november!F31)</f>
        <v>0</v>
      </c>
      <c r="G31" s="53">
        <f>SUM([3]december!G31)</f>
        <v>1</v>
      </c>
      <c r="H31" s="50">
        <f t="shared" si="31"/>
        <v>4</v>
      </c>
      <c r="I31" s="53">
        <f>SUM([4]october!I31)</f>
        <v>1</v>
      </c>
      <c r="J31" s="53">
        <f>SUM([5]feb!J31)</f>
        <v>1</v>
      </c>
      <c r="K31" s="53">
        <f>SUM([6]march!K31)</f>
        <v>2</v>
      </c>
      <c r="L31" s="50">
        <f t="shared" si="33"/>
        <v>7</v>
      </c>
      <c r="M31" s="53">
        <f>SUM([7]april!M31)</f>
        <v>3</v>
      </c>
      <c r="N31" s="53">
        <f>SUM([8]may!N31)</f>
        <v>2</v>
      </c>
      <c r="O31" s="53">
        <f>SUM([9]june!O31)</f>
        <v>2</v>
      </c>
      <c r="P31" s="50">
        <f t="shared" si="32"/>
        <v>10</v>
      </c>
      <c r="Q31" s="53">
        <f>SUM([10]july!Q31)</f>
        <v>2</v>
      </c>
      <c r="R31" s="53">
        <f>SUM([11]aug!R31)</f>
        <v>3</v>
      </c>
      <c r="S31" s="53">
        <f>SUM([12]sep!S31)</f>
        <v>5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ht="17.25" customHeight="1" x14ac:dyDescent="0.2"/>
    <row r="33" spans="1:19" ht="20.25" hidden="1" customHeight="1" x14ac:dyDescent="0.25">
      <c r="A33" s="35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20.25" hidden="1" customHeight="1" x14ac:dyDescent="0.25">
      <c r="A34" s="38"/>
      <c r="B34" s="39"/>
      <c r="C34" s="39"/>
      <c r="D34" s="3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.5" hidden="1" customHeight="1" x14ac:dyDescent="0.25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.5" hidden="1" customHeight="1" x14ac:dyDescent="0.25">
      <c r="A36" s="3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ht="15.75" hidden="1" x14ac:dyDescent="0.25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 x14ac:dyDescent="0.25">
      <c r="A38" s="35"/>
      <c r="B38" s="39"/>
      <c r="C38" s="39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ht="15.75" x14ac:dyDescent="0.25">
      <c r="A39" s="35"/>
      <c r="B39" s="39"/>
      <c r="C39" s="39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5.75" x14ac:dyDescent="0.25">
      <c r="A40" s="35" t="s">
        <v>67</v>
      </c>
      <c r="B40" s="39"/>
      <c r="C40" s="39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5.75" x14ac:dyDescent="0.25">
      <c r="A41" s="56" t="s">
        <v>52</v>
      </c>
      <c r="B41" s="39"/>
      <c r="C41" s="39"/>
      <c r="D41" s="39"/>
      <c r="E41" s="37" t="s">
        <v>40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5.75" x14ac:dyDescent="0.25">
      <c r="A42" s="56" t="s">
        <v>53</v>
      </c>
      <c r="B42" s="39"/>
      <c r="C42" s="39"/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x14ac:dyDescent="0.2">
      <c r="A43" s="56" t="s">
        <v>54</v>
      </c>
    </row>
    <row r="44" spans="1:19" x14ac:dyDescent="0.2">
      <c r="A44" s="56" t="s">
        <v>55</v>
      </c>
    </row>
    <row r="45" spans="1:19" x14ac:dyDescent="0.2">
      <c r="A45" s="56" t="s">
        <v>56</v>
      </c>
    </row>
    <row r="46" spans="1:19" x14ac:dyDescent="0.2">
      <c r="A46" s="56" t="s">
        <v>57</v>
      </c>
    </row>
    <row r="47" spans="1:19" x14ac:dyDescent="0.2">
      <c r="A47" s="56" t="s">
        <v>58</v>
      </c>
    </row>
    <row r="48" spans="1:19" x14ac:dyDescent="0.2">
      <c r="A48" s="56" t="s">
        <v>59</v>
      </c>
    </row>
    <row r="49" spans="1:1" x14ac:dyDescent="0.2">
      <c r="A49"/>
    </row>
    <row r="50" spans="1:1" x14ac:dyDescent="0.2">
      <c r="A50" s="56" t="s">
        <v>60</v>
      </c>
    </row>
    <row r="51" spans="1:1" x14ac:dyDescent="0.2">
      <c r="A51" s="56" t="s">
        <v>61</v>
      </c>
    </row>
    <row r="52" spans="1:1" x14ac:dyDescent="0.2">
      <c r="A52" s="56" t="s">
        <v>62</v>
      </c>
    </row>
    <row r="53" spans="1:1" x14ac:dyDescent="0.2">
      <c r="A53" s="56" t="s">
        <v>63</v>
      </c>
    </row>
    <row r="54" spans="1:1" x14ac:dyDescent="0.2">
      <c r="A54" s="56" t="s">
        <v>64</v>
      </c>
    </row>
    <row r="55" spans="1:1" x14ac:dyDescent="0.2">
      <c r="A55" s="56" t="s">
        <v>65</v>
      </c>
    </row>
    <row r="56" spans="1:1" x14ac:dyDescent="0.2">
      <c r="A56" s="56" t="s">
        <v>66</v>
      </c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Total_chan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2014-10-07T08:13:18Z</dcterms:modified>
</cp:coreProperties>
</file>