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5480" windowHeight="11070"/>
  </bookViews>
  <sheets>
    <sheet name="total_infor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total_infor!$A$1:$U$264</definedName>
    <definedName name="_xlnm.Print_Titles" localSheetId="0">total_infor!$3:$5</definedName>
  </definedNames>
  <calcPr calcId="145621"/>
</workbook>
</file>

<file path=xl/calcChain.xml><?xml version="1.0" encoding="utf-8"?>
<calcChain xmlns="http://schemas.openxmlformats.org/spreadsheetml/2006/main">
  <c r="D250" i="3" l="1"/>
  <c r="F250" i="3"/>
  <c r="K250" i="3"/>
  <c r="P250" i="3"/>
  <c r="U250" i="3"/>
  <c r="D166" i="3"/>
  <c r="F166" i="3"/>
  <c r="K166" i="3"/>
  <c r="P166" i="3"/>
  <c r="U166" i="3"/>
  <c r="D138" i="3"/>
  <c r="D130" i="3"/>
  <c r="D122" i="3"/>
  <c r="F122" i="3"/>
  <c r="K122" i="3"/>
  <c r="P122" i="3"/>
  <c r="U122" i="3"/>
  <c r="D114" i="3"/>
  <c r="F114" i="3"/>
  <c r="K114" i="3"/>
  <c r="P114" i="3"/>
  <c r="U114" i="3"/>
  <c r="D98" i="3"/>
  <c r="F98" i="3"/>
  <c r="K98" i="3"/>
  <c r="K96" i="3" s="1"/>
  <c r="P98" i="3"/>
  <c r="U98" i="3"/>
  <c r="U96" i="3" s="1"/>
  <c r="U92" i="3" s="1"/>
  <c r="D96" i="3"/>
  <c r="F96" i="3"/>
  <c r="P96" i="3"/>
  <c r="D86" i="3"/>
  <c r="F86" i="3"/>
  <c r="K86" i="3"/>
  <c r="P86" i="3"/>
  <c r="U86" i="3"/>
  <c r="J191" i="3" l="1"/>
  <c r="I191" i="3"/>
  <c r="H191" i="3"/>
  <c r="O191" i="3"/>
  <c r="N191" i="3"/>
  <c r="M191" i="3"/>
  <c r="T191" i="3"/>
  <c r="S191" i="3"/>
  <c r="R191" i="3"/>
  <c r="Y191" i="3"/>
  <c r="X191" i="3"/>
  <c r="W191" i="3"/>
  <c r="F130" i="3"/>
  <c r="K130" i="3"/>
  <c r="P130" i="3"/>
  <c r="U130" i="3"/>
  <c r="D184" i="3" l="1"/>
  <c r="F184" i="3"/>
  <c r="K184" i="3"/>
  <c r="P184" i="3"/>
  <c r="U184" i="3"/>
  <c r="D143" i="3"/>
  <c r="F143" i="3"/>
  <c r="K143" i="3"/>
  <c r="P143" i="3"/>
  <c r="U143" i="3"/>
  <c r="F138" i="3"/>
  <c r="K138" i="3"/>
  <c r="P138" i="3"/>
  <c r="U138" i="3"/>
  <c r="D92" i="3"/>
  <c r="F92" i="3"/>
  <c r="P92" i="3"/>
  <c r="K92" i="3"/>
  <c r="Y251" i="3" l="1"/>
  <c r="Y250" i="3" s="1"/>
  <c r="X251" i="3"/>
  <c r="X250" i="3" s="1"/>
  <c r="W251" i="3"/>
  <c r="W250" i="3" s="1"/>
  <c r="Y249" i="3"/>
  <c r="X249" i="3"/>
  <c r="W249" i="3"/>
  <c r="Y190" i="3"/>
  <c r="X190" i="3"/>
  <c r="W190" i="3"/>
  <c r="Y183" i="3"/>
  <c r="X183" i="3"/>
  <c r="W183" i="3"/>
  <c r="Y169" i="3"/>
  <c r="X169" i="3"/>
  <c r="W169" i="3"/>
  <c r="Y168" i="3"/>
  <c r="X168" i="3"/>
  <c r="W168" i="3"/>
  <c r="Y167" i="3"/>
  <c r="X167" i="3"/>
  <c r="W167" i="3"/>
  <c r="Y165" i="3"/>
  <c r="X165" i="3"/>
  <c r="W165" i="3"/>
  <c r="Y148" i="3"/>
  <c r="X148" i="3"/>
  <c r="W148" i="3"/>
  <c r="Y147" i="3"/>
  <c r="X147" i="3"/>
  <c r="W147" i="3"/>
  <c r="Y142" i="3"/>
  <c r="X142" i="3"/>
  <c r="W142" i="3"/>
  <c r="Y141" i="3"/>
  <c r="X141" i="3"/>
  <c r="W141" i="3"/>
  <c r="Y140" i="3"/>
  <c r="X140" i="3"/>
  <c r="W140" i="3"/>
  <c r="Y137" i="3"/>
  <c r="X137" i="3"/>
  <c r="W137" i="3"/>
  <c r="Y133" i="3"/>
  <c r="Y130" i="3" s="1"/>
  <c r="X133" i="3"/>
  <c r="X130" i="3" s="1"/>
  <c r="W133" i="3"/>
  <c r="W130" i="3" s="1"/>
  <c r="Y124" i="3"/>
  <c r="X124" i="3"/>
  <c r="W124" i="3"/>
  <c r="Y123" i="3"/>
  <c r="X123" i="3"/>
  <c r="W123" i="3"/>
  <c r="Y118" i="3"/>
  <c r="X118" i="3"/>
  <c r="W118" i="3"/>
  <c r="Y117" i="3"/>
  <c r="X117" i="3"/>
  <c r="W117" i="3"/>
  <c r="Y116" i="3"/>
  <c r="X116" i="3"/>
  <c r="W116" i="3"/>
  <c r="Y115" i="3"/>
  <c r="X115" i="3"/>
  <c r="W115" i="3"/>
  <c r="Y102" i="3"/>
  <c r="X102" i="3"/>
  <c r="W102" i="3"/>
  <c r="Y101" i="3"/>
  <c r="X101" i="3"/>
  <c r="W101" i="3"/>
  <c r="Y100" i="3"/>
  <c r="X100" i="3"/>
  <c r="W100" i="3"/>
  <c r="Y99" i="3"/>
  <c r="X99" i="3"/>
  <c r="W99" i="3"/>
  <c r="Y90" i="3"/>
  <c r="X90" i="3"/>
  <c r="W90" i="3"/>
  <c r="Y89" i="3"/>
  <c r="X89" i="3"/>
  <c r="W89" i="3"/>
  <c r="Y88" i="3"/>
  <c r="X88" i="3"/>
  <c r="W88" i="3"/>
  <c r="T251" i="3" l="1"/>
  <c r="T250" i="3" s="1"/>
  <c r="S251" i="3"/>
  <c r="S250" i="3" s="1"/>
  <c r="R251" i="3"/>
  <c r="R250" i="3" s="1"/>
  <c r="T249" i="3"/>
  <c r="S249" i="3"/>
  <c r="R249" i="3"/>
  <c r="T190" i="3"/>
  <c r="S190" i="3"/>
  <c r="R190" i="3"/>
  <c r="T183" i="3"/>
  <c r="S183" i="3"/>
  <c r="R183" i="3"/>
  <c r="T169" i="3"/>
  <c r="S169" i="3"/>
  <c r="R169" i="3"/>
  <c r="T168" i="3"/>
  <c r="S168" i="3"/>
  <c r="R168" i="3"/>
  <c r="T167" i="3"/>
  <c r="S167" i="3"/>
  <c r="R167" i="3"/>
  <c r="T165" i="3"/>
  <c r="S165" i="3"/>
  <c r="R165" i="3"/>
  <c r="T148" i="3"/>
  <c r="S148" i="3"/>
  <c r="R148" i="3"/>
  <c r="T147" i="3"/>
  <c r="S147" i="3"/>
  <c r="R147" i="3"/>
  <c r="T142" i="3"/>
  <c r="S142" i="3"/>
  <c r="R142" i="3"/>
  <c r="T141" i="3"/>
  <c r="S141" i="3"/>
  <c r="R141" i="3"/>
  <c r="T140" i="3"/>
  <c r="S140" i="3"/>
  <c r="R140" i="3"/>
  <c r="T137" i="3"/>
  <c r="S137" i="3"/>
  <c r="R137" i="3"/>
  <c r="T133" i="3"/>
  <c r="T130" i="3" s="1"/>
  <c r="S133" i="3"/>
  <c r="S130" i="3" s="1"/>
  <c r="R133" i="3"/>
  <c r="R130" i="3" s="1"/>
  <c r="T124" i="3"/>
  <c r="S124" i="3"/>
  <c r="R124" i="3"/>
  <c r="T123" i="3"/>
  <c r="S123" i="3"/>
  <c r="R123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T102" i="3"/>
  <c r="S102" i="3"/>
  <c r="R102" i="3"/>
  <c r="T101" i="3"/>
  <c r="S101" i="3"/>
  <c r="R101" i="3"/>
  <c r="T100" i="3"/>
  <c r="S100" i="3"/>
  <c r="R100" i="3"/>
  <c r="T99" i="3"/>
  <c r="S99" i="3"/>
  <c r="R99" i="3"/>
  <c r="T90" i="3"/>
  <c r="S90" i="3"/>
  <c r="R90" i="3"/>
  <c r="T89" i="3"/>
  <c r="S89" i="3"/>
  <c r="R89" i="3"/>
  <c r="T88" i="3"/>
  <c r="S88" i="3"/>
  <c r="R88" i="3"/>
  <c r="O251" i="3"/>
  <c r="O250" i="3" s="1"/>
  <c r="N251" i="3"/>
  <c r="N250" i="3" s="1"/>
  <c r="M251" i="3"/>
  <c r="O249" i="3"/>
  <c r="N249" i="3"/>
  <c r="M249" i="3"/>
  <c r="O190" i="3"/>
  <c r="N190" i="3"/>
  <c r="M190" i="3"/>
  <c r="O183" i="3"/>
  <c r="N183" i="3"/>
  <c r="M183" i="3"/>
  <c r="O169" i="3"/>
  <c r="N169" i="3"/>
  <c r="M169" i="3"/>
  <c r="O168" i="3"/>
  <c r="N168" i="3"/>
  <c r="M168" i="3"/>
  <c r="O167" i="3"/>
  <c r="N167" i="3"/>
  <c r="M167" i="3"/>
  <c r="O165" i="3"/>
  <c r="N165" i="3"/>
  <c r="M165" i="3"/>
  <c r="O148" i="3"/>
  <c r="N148" i="3"/>
  <c r="M148" i="3"/>
  <c r="O147" i="3"/>
  <c r="N147" i="3"/>
  <c r="M147" i="3"/>
  <c r="O142" i="3"/>
  <c r="N142" i="3"/>
  <c r="M142" i="3"/>
  <c r="O141" i="3"/>
  <c r="N141" i="3"/>
  <c r="M141" i="3"/>
  <c r="O140" i="3"/>
  <c r="N140" i="3"/>
  <c r="M140" i="3"/>
  <c r="O137" i="3"/>
  <c r="N137" i="3"/>
  <c r="M137" i="3"/>
  <c r="O133" i="3"/>
  <c r="O130" i="3" s="1"/>
  <c r="N133" i="3"/>
  <c r="N130" i="3" s="1"/>
  <c r="M133" i="3"/>
  <c r="M130" i="3" s="1"/>
  <c r="O124" i="3"/>
  <c r="N124" i="3"/>
  <c r="M124" i="3"/>
  <c r="O123" i="3"/>
  <c r="N123" i="3"/>
  <c r="M123" i="3"/>
  <c r="O118" i="3"/>
  <c r="N118" i="3"/>
  <c r="M118" i="3"/>
  <c r="O117" i="3"/>
  <c r="N117" i="3"/>
  <c r="M117" i="3"/>
  <c r="O116" i="3"/>
  <c r="N116" i="3"/>
  <c r="M116" i="3"/>
  <c r="O115" i="3"/>
  <c r="N115" i="3"/>
  <c r="M115" i="3"/>
  <c r="O102" i="3"/>
  <c r="N102" i="3"/>
  <c r="M102" i="3"/>
  <c r="O101" i="3"/>
  <c r="N101" i="3"/>
  <c r="M101" i="3"/>
  <c r="O100" i="3"/>
  <c r="N100" i="3"/>
  <c r="M100" i="3"/>
  <c r="O99" i="3"/>
  <c r="N99" i="3"/>
  <c r="M99" i="3"/>
  <c r="O90" i="3"/>
  <c r="N90" i="3"/>
  <c r="M90" i="3"/>
  <c r="O89" i="3"/>
  <c r="N89" i="3"/>
  <c r="M89" i="3"/>
  <c r="O88" i="3"/>
  <c r="N88" i="3"/>
  <c r="M88" i="3"/>
  <c r="J251" i="3"/>
  <c r="J250" i="3" s="1"/>
  <c r="I251" i="3"/>
  <c r="I250" i="3" s="1"/>
  <c r="H251" i="3"/>
  <c r="H250" i="3" s="1"/>
  <c r="J249" i="3"/>
  <c r="I249" i="3"/>
  <c r="H249" i="3"/>
  <c r="J190" i="3"/>
  <c r="I190" i="3"/>
  <c r="H190" i="3"/>
  <c r="J183" i="3"/>
  <c r="I183" i="3"/>
  <c r="H183" i="3"/>
  <c r="J169" i="3"/>
  <c r="I169" i="3"/>
  <c r="H169" i="3"/>
  <c r="J168" i="3"/>
  <c r="I168" i="3"/>
  <c r="H168" i="3"/>
  <c r="J167" i="3"/>
  <c r="I167" i="3"/>
  <c r="H167" i="3"/>
  <c r="J165" i="3"/>
  <c r="I165" i="3"/>
  <c r="H165" i="3"/>
  <c r="J148" i="3"/>
  <c r="I148" i="3"/>
  <c r="H148" i="3"/>
  <c r="J147" i="3"/>
  <c r="I147" i="3"/>
  <c r="H147" i="3"/>
  <c r="J142" i="3"/>
  <c r="I142" i="3"/>
  <c r="H142" i="3"/>
  <c r="J141" i="3"/>
  <c r="I141" i="3"/>
  <c r="H141" i="3"/>
  <c r="J140" i="3"/>
  <c r="I140" i="3"/>
  <c r="H140" i="3"/>
  <c r="J137" i="3"/>
  <c r="I137" i="3"/>
  <c r="H137" i="3"/>
  <c r="J133" i="3"/>
  <c r="J130" i="3" s="1"/>
  <c r="I133" i="3"/>
  <c r="I130" i="3" s="1"/>
  <c r="H133" i="3"/>
  <c r="H130" i="3" s="1"/>
  <c r="J124" i="3"/>
  <c r="I124" i="3"/>
  <c r="H124" i="3"/>
  <c r="J123" i="3"/>
  <c r="I123" i="3"/>
  <c r="H123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J102" i="3"/>
  <c r="I102" i="3"/>
  <c r="H102" i="3"/>
  <c r="J101" i="3"/>
  <c r="I101" i="3"/>
  <c r="H101" i="3"/>
  <c r="J100" i="3"/>
  <c r="I100" i="3"/>
  <c r="H100" i="3"/>
  <c r="J99" i="3"/>
  <c r="I99" i="3"/>
  <c r="H99" i="3"/>
  <c r="J90" i="3"/>
  <c r="I90" i="3"/>
  <c r="H90" i="3"/>
  <c r="J89" i="3"/>
  <c r="I89" i="3"/>
  <c r="H89" i="3"/>
  <c r="J88" i="3"/>
  <c r="I88" i="3"/>
  <c r="H88" i="3"/>
  <c r="Y87" i="3"/>
  <c r="X87" i="3"/>
  <c r="W87" i="3"/>
  <c r="T87" i="3"/>
  <c r="S87" i="3"/>
  <c r="R87" i="3"/>
  <c r="O87" i="3"/>
  <c r="N87" i="3"/>
  <c r="M87" i="3"/>
  <c r="J87" i="3"/>
  <c r="I87" i="3"/>
  <c r="H87" i="3"/>
  <c r="Q165" i="3" l="1"/>
  <c r="M250" i="3"/>
  <c r="L251" i="3"/>
  <c r="L250" i="3" s="1"/>
  <c r="L249" i="3"/>
  <c r="Q251" i="3"/>
  <c r="Q250" i="3" s="1"/>
  <c r="Q249" i="3"/>
  <c r="Q191" i="3"/>
  <c r="Q190" i="3"/>
  <c r="Q183" i="3"/>
  <c r="Q169" i="3"/>
  <c r="Q168" i="3"/>
  <c r="Q167" i="3"/>
  <c r="Q148" i="3"/>
  <c r="Q147" i="3"/>
  <c r="Q142" i="3"/>
  <c r="Q141" i="3"/>
  <c r="Q140" i="3"/>
  <c r="Q137" i="3"/>
  <c r="Q133" i="3"/>
  <c r="Q130" i="3" s="1"/>
  <c r="Q124" i="3"/>
  <c r="Q123" i="3"/>
  <c r="Q118" i="3"/>
  <c r="Q117" i="3"/>
  <c r="Q116" i="3"/>
  <c r="Q115" i="3"/>
  <c r="Q102" i="3"/>
  <c r="Q101" i="3"/>
  <c r="Q100" i="3"/>
  <c r="Q99" i="3"/>
  <c r="Q90" i="3"/>
  <c r="Q89" i="3"/>
  <c r="Q88" i="3"/>
  <c r="Q87" i="3"/>
  <c r="V251" i="3"/>
  <c r="V250" i="3" s="1"/>
  <c r="V249" i="3"/>
  <c r="V191" i="3"/>
  <c r="V190" i="3"/>
  <c r="V183" i="3"/>
  <c r="V169" i="3"/>
  <c r="V168" i="3"/>
  <c r="V167" i="3"/>
  <c r="V165" i="3"/>
  <c r="V148" i="3"/>
  <c r="V147" i="3"/>
  <c r="V142" i="3"/>
  <c r="V141" i="3"/>
  <c r="V140" i="3"/>
  <c r="V137" i="3"/>
  <c r="V133" i="3"/>
  <c r="V130" i="3" s="1"/>
  <c r="V124" i="3"/>
  <c r="V123" i="3"/>
  <c r="V118" i="3"/>
  <c r="V117" i="3"/>
  <c r="V116" i="3"/>
  <c r="V115" i="3"/>
  <c r="V102" i="3"/>
  <c r="V101" i="3"/>
  <c r="V100" i="3"/>
  <c r="V99" i="3"/>
  <c r="V90" i="3"/>
  <c r="V89" i="3"/>
  <c r="V88" i="3"/>
  <c r="V87" i="3"/>
  <c r="L191" i="3"/>
  <c r="L190" i="3"/>
  <c r="L183" i="3"/>
  <c r="L169" i="3"/>
  <c r="L168" i="3"/>
  <c r="L167" i="3"/>
  <c r="L165" i="3"/>
  <c r="L148" i="3"/>
  <c r="L147" i="3"/>
  <c r="L142" i="3"/>
  <c r="L141" i="3"/>
  <c r="L140" i="3"/>
  <c r="L137" i="3"/>
  <c r="L133" i="3"/>
  <c r="L130" i="3" s="1"/>
  <c r="L124" i="3"/>
  <c r="L123" i="3"/>
  <c r="L118" i="3"/>
  <c r="L117" i="3"/>
  <c r="L116" i="3"/>
  <c r="L115" i="3"/>
  <c r="L102" i="3"/>
  <c r="L101" i="3"/>
  <c r="L100" i="3"/>
  <c r="L99" i="3"/>
  <c r="L90" i="3"/>
  <c r="L89" i="3"/>
  <c r="L88" i="3"/>
  <c r="L87" i="3"/>
  <c r="G251" i="3"/>
  <c r="G250" i="3" s="1"/>
  <c r="G249" i="3"/>
  <c r="G191" i="3"/>
  <c r="G190" i="3"/>
  <c r="G183" i="3"/>
  <c r="G169" i="3"/>
  <c r="G168" i="3"/>
  <c r="G167" i="3"/>
  <c r="G165" i="3"/>
  <c r="G148" i="3"/>
  <c r="G147" i="3"/>
  <c r="G142" i="3"/>
  <c r="G141" i="3"/>
  <c r="G140" i="3"/>
  <c r="G137" i="3"/>
  <c r="G133" i="3"/>
  <c r="G130" i="3" s="1"/>
  <c r="G124" i="3"/>
  <c r="G123" i="3"/>
  <c r="G118" i="3"/>
  <c r="G117" i="3"/>
  <c r="G116" i="3"/>
  <c r="G115" i="3"/>
  <c r="G102" i="3"/>
  <c r="G101" i="3"/>
  <c r="G100" i="3"/>
  <c r="G99" i="3"/>
  <c r="G90" i="3"/>
  <c r="G89" i="3"/>
  <c r="G88" i="3"/>
  <c r="G87" i="3"/>
  <c r="E130" i="3" l="1"/>
  <c r="E102" i="3"/>
  <c r="E99" i="3"/>
  <c r="E250" i="3"/>
  <c r="E251" i="3"/>
  <c r="E140" i="3"/>
  <c r="E117" i="3"/>
  <c r="E165" i="3"/>
  <c r="E169" i="3"/>
  <c r="E124" i="3"/>
  <c r="E137" i="3"/>
  <c r="E148" i="3"/>
  <c r="E90" i="3"/>
  <c r="E190" i="3"/>
  <c r="E183" i="3"/>
  <c r="E168" i="3"/>
  <c r="E141" i="3"/>
  <c r="E142" i="3"/>
  <c r="E118" i="3"/>
  <c r="E100" i="3"/>
  <c r="E101" i="3"/>
  <c r="E88" i="3"/>
  <c r="E89" i="3"/>
  <c r="E167" i="3"/>
  <c r="E147" i="3"/>
  <c r="E133" i="3"/>
  <c r="E123" i="3"/>
  <c r="E115" i="3"/>
  <c r="E116" i="3"/>
  <c r="E87" i="3"/>
  <c r="E249" i="3"/>
  <c r="E191" i="3"/>
  <c r="J230" i="3"/>
  <c r="I230" i="3"/>
  <c r="H230" i="3"/>
  <c r="O230" i="3"/>
  <c r="N230" i="3"/>
  <c r="M230" i="3"/>
  <c r="L230" i="3"/>
  <c r="T230" i="3"/>
  <c r="S230" i="3"/>
  <c r="R230" i="3"/>
  <c r="Q230" i="3"/>
  <c r="X230" i="3"/>
  <c r="W230" i="3"/>
  <c r="V230" i="3"/>
  <c r="J184" i="3"/>
  <c r="I184" i="3"/>
  <c r="H184" i="3"/>
  <c r="O184" i="3"/>
  <c r="N184" i="3"/>
  <c r="M184" i="3"/>
  <c r="L184" i="3"/>
  <c r="T184" i="3"/>
  <c r="S184" i="3"/>
  <c r="R184" i="3"/>
  <c r="Q184" i="3"/>
  <c r="X184" i="3"/>
  <c r="W184" i="3"/>
  <c r="V184" i="3"/>
  <c r="J166" i="3"/>
  <c r="I166" i="3"/>
  <c r="H166" i="3"/>
  <c r="G166" i="3"/>
  <c r="O166" i="3"/>
  <c r="N166" i="3"/>
  <c r="M166" i="3"/>
  <c r="L166" i="3"/>
  <c r="T166" i="3"/>
  <c r="S166" i="3"/>
  <c r="R166" i="3"/>
  <c r="Q166" i="3"/>
  <c r="X166" i="3"/>
  <c r="W166" i="3"/>
  <c r="V166" i="3"/>
  <c r="J143" i="3"/>
  <c r="I143" i="3"/>
  <c r="H143" i="3"/>
  <c r="G143" i="3"/>
  <c r="O143" i="3"/>
  <c r="N143" i="3"/>
  <c r="M143" i="3"/>
  <c r="L143" i="3"/>
  <c r="T143" i="3"/>
  <c r="S143" i="3"/>
  <c r="R143" i="3"/>
  <c r="Q143" i="3"/>
  <c r="X143" i="3"/>
  <c r="W143" i="3"/>
  <c r="V143" i="3"/>
  <c r="J138" i="3"/>
  <c r="I138" i="3"/>
  <c r="H138" i="3"/>
  <c r="G138" i="3"/>
  <c r="O138" i="3"/>
  <c r="N138" i="3"/>
  <c r="M138" i="3"/>
  <c r="L138" i="3"/>
  <c r="T138" i="3"/>
  <c r="S138" i="3"/>
  <c r="R138" i="3"/>
  <c r="Q138" i="3"/>
  <c r="X138" i="3"/>
  <c r="W138" i="3"/>
  <c r="V138" i="3"/>
  <c r="J60" i="3"/>
  <c r="I60" i="3"/>
  <c r="H60" i="3"/>
  <c r="O60" i="3"/>
  <c r="N60" i="3"/>
  <c r="M60" i="3"/>
  <c r="L60" i="3"/>
  <c r="T60" i="3"/>
  <c r="S60" i="3"/>
  <c r="R60" i="3"/>
  <c r="Q60" i="3"/>
  <c r="X60" i="3"/>
  <c r="W60" i="3"/>
  <c r="V60" i="3"/>
  <c r="J122" i="3"/>
  <c r="I122" i="3"/>
  <c r="H122" i="3"/>
  <c r="G122" i="3"/>
  <c r="O122" i="3"/>
  <c r="N122" i="3"/>
  <c r="M122" i="3"/>
  <c r="L122" i="3"/>
  <c r="T122" i="3"/>
  <c r="S122" i="3"/>
  <c r="R122" i="3"/>
  <c r="Q122" i="3"/>
  <c r="X122" i="3"/>
  <c r="W122" i="3"/>
  <c r="V122" i="3"/>
  <c r="J114" i="3"/>
  <c r="I114" i="3"/>
  <c r="H114" i="3"/>
  <c r="G114" i="3"/>
  <c r="O114" i="3"/>
  <c r="N114" i="3"/>
  <c r="M114" i="3"/>
  <c r="L114" i="3"/>
  <c r="T114" i="3"/>
  <c r="S114" i="3"/>
  <c r="R114" i="3"/>
  <c r="Q114" i="3"/>
  <c r="X114" i="3"/>
  <c r="W114" i="3"/>
  <c r="V114" i="3"/>
  <c r="J98" i="3"/>
  <c r="J96" i="3" s="1"/>
  <c r="I98" i="3"/>
  <c r="I96" i="3" s="1"/>
  <c r="H98" i="3"/>
  <c r="H96" i="3" s="1"/>
  <c r="G98" i="3"/>
  <c r="G96" i="3" s="1"/>
  <c r="O98" i="3"/>
  <c r="O96" i="3" s="1"/>
  <c r="N98" i="3"/>
  <c r="N96" i="3" s="1"/>
  <c r="M98" i="3"/>
  <c r="M96" i="3" s="1"/>
  <c r="L98" i="3"/>
  <c r="L96" i="3" s="1"/>
  <c r="T98" i="3"/>
  <c r="T96" i="3" s="1"/>
  <c r="S98" i="3"/>
  <c r="S96" i="3" s="1"/>
  <c r="R98" i="3"/>
  <c r="R96" i="3" s="1"/>
  <c r="Q98" i="3"/>
  <c r="Q96" i="3" s="1"/>
  <c r="X98" i="3"/>
  <c r="X96" i="3" s="1"/>
  <c r="W98" i="3"/>
  <c r="W96" i="3" s="1"/>
  <c r="V98" i="3"/>
  <c r="V96" i="3" s="1"/>
  <c r="J86" i="3"/>
  <c r="I86" i="3"/>
  <c r="H86" i="3"/>
  <c r="G86" i="3"/>
  <c r="O86" i="3"/>
  <c r="N86" i="3"/>
  <c r="M86" i="3"/>
  <c r="L86" i="3"/>
  <c r="T86" i="3"/>
  <c r="S86" i="3"/>
  <c r="R86" i="3"/>
  <c r="Q86" i="3"/>
  <c r="X86" i="3"/>
  <c r="W86" i="3"/>
  <c r="V86" i="3"/>
  <c r="E96" i="3" l="1"/>
  <c r="R59" i="3"/>
  <c r="G184" i="3"/>
  <c r="E184" i="3" s="1"/>
  <c r="O59" i="3"/>
  <c r="V59" i="3"/>
  <c r="W59" i="3"/>
  <c r="X59" i="3"/>
  <c r="E114" i="3"/>
  <c r="T59" i="3"/>
  <c r="Q59" i="3"/>
  <c r="S59" i="3"/>
  <c r="E166" i="3"/>
  <c r="E143" i="3"/>
  <c r="E138" i="3"/>
  <c r="L59" i="3"/>
  <c r="M59" i="3"/>
  <c r="N59" i="3"/>
  <c r="G60" i="3"/>
  <c r="E60" i="3"/>
  <c r="E122" i="3"/>
  <c r="J59" i="3"/>
  <c r="E98" i="3"/>
  <c r="H59" i="3"/>
  <c r="I59" i="3"/>
  <c r="E86" i="3"/>
  <c r="G230" i="3"/>
  <c r="E230" i="3" s="1"/>
  <c r="G59" i="3" l="1"/>
  <c r="E59" i="3"/>
  <c r="T92" i="3"/>
  <c r="S92" i="3"/>
  <c r="R92" i="3"/>
  <c r="Q92" i="3"/>
  <c r="O92" i="3"/>
  <c r="N92" i="3"/>
  <c r="M92" i="3"/>
  <c r="L92" i="3"/>
  <c r="J92" i="3"/>
  <c r="I92" i="3"/>
  <c r="H92" i="3"/>
  <c r="G92" i="3"/>
  <c r="V92" i="3"/>
  <c r="X92" i="3"/>
  <c r="W92" i="3"/>
  <c r="E92" i="3" l="1"/>
  <c r="Y230" i="3"/>
  <c r="Y184" i="3"/>
  <c r="Y166" i="3"/>
  <c r="Y143" i="3"/>
  <c r="Y138" i="3"/>
  <c r="Y60" i="3"/>
  <c r="Y122" i="3"/>
  <c r="Y114" i="3"/>
  <c r="Y98" i="3"/>
  <c r="Y96" i="3" s="1"/>
  <c r="Y86" i="3"/>
  <c r="Y59" i="3" l="1"/>
  <c r="Y92" i="3"/>
</calcChain>
</file>

<file path=xl/sharedStrings.xml><?xml version="1.0" encoding="utf-8"?>
<sst xmlns="http://schemas.openxmlformats.org/spreadsheetml/2006/main" count="717" uniqueCount="387">
  <si>
    <t xml:space="preserve">แผนปฏิบัติราชการประจำปีงบประมาณ 2556 </t>
  </si>
  <si>
    <t>รหัส 
(ระบุ)</t>
  </si>
  <si>
    <t>ค่าเป้าหมายปี 2556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</si>
  <si>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</si>
  <si>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</si>
  <si>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</si>
  <si>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</si>
  <si>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</si>
  <si>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</si>
  <si>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</si>
  <si>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</si>
  <si>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</si>
  <si>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</si>
  <si>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</si>
  <si>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</si>
  <si>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</si>
  <si>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</si>
  <si>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ผลผลิตที่ 1  การบริหารงานทั่วไป สบ.  
 (เงินรายได้)</t>
  </si>
  <si>
    <t>ตัวชี้วัด : เชิงคุณภาพ</t>
  </si>
  <si>
    <t>1. การพัฒนาสถาบันสู่สถาบันการเรียนรู้</t>
  </si>
  <si>
    <t>ข้อ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</si>
  <si>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</si>
  <si>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</si>
  <si>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</si>
  <si>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</si>
  <si>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</si>
  <si>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</si>
  <si>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</si>
  <si>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</si>
  <si>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</si>
  <si>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</si>
  <si>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</si>
  <si>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</si>
  <si>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</si>
  <si>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</si>
  <si>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</si>
  <si>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</si>
  <si>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</si>
  <si>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</si>
  <si>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</si>
  <si>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</si>
  <si>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</si>
  <si>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</si>
  <si>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</si>
  <si>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</si>
  <si>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</si>
  <si>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</si>
  <si>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</si>
  <si>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</si>
  <si>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</si>
  <si>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</si>
  <si>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</si>
  <si>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>ผลผลิตที่ 2 กิจกรรมบริการบรรณสารสนเทศ  
(ก .1.3.6) (เงินรายได้ + เงินกองทุน + เงินแผ่นดิน)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</si>
  <si>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</si>
  <si>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</si>
  <si>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</si>
  <si>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1. ระดับความพึงพอใจของผู้รับบริการห้องสมุด</t>
  </si>
  <si>
    <t>ระดับ</t>
  </si>
  <si>
    <t>2. ระดับความพึงพอใจของบรรณารักษ์ มุม มสธ. ต่อการดำเนินงานของสำนักบรรณสารสนเทศ</t>
  </si>
  <si>
    <t>กิจกรรมหลักที่ 1 บริการบรรณสารสนเทศ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</si>
  <si>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</si>
  <si>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</si>
  <si>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</si>
  <si>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</si>
  <si>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</si>
  <si>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</si>
  <si>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</si>
  <si>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สำเนาเข้าเล่ม วพ./IS/เอกสาร)</t>
  </si>
  <si>
    <t xml:space="preserve">                 (- ขอเบิก/รับบริจาค)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</si>
  <si>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</si>
  <si>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</si>
  <si>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</si>
  <si>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</si>
  <si>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</si>
  <si>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จัดซื้อ)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</si>
  <si>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</si>
  <si>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</si>
  <si>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</si>
  <si>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</si>
  <si>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</si>
  <si>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</si>
  <si>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ฐาน-ชื่อเรื่อง</t>
  </si>
  <si>
    <t xml:space="preserve">                     (ฐานข้อมูล)   </t>
  </si>
  <si>
    <t xml:space="preserve">                     (e-Books , e-Journal)</t>
  </si>
  <si>
    <t>ชื่อเรื่อง-ฐาน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</si>
  <si>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</si>
  <si>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</si>
  <si>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</si>
  <si>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</si>
  <si>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</si>
  <si>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</si>
  <si>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</si>
  <si>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</si>
  <si>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</si>
  <si>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</si>
  <si>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</si>
  <si>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</si>
  <si>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</si>
  <si>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</si>
  <si>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</si>
  <si>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</si>
  <si>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</si>
  <si>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</si>
  <si>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</si>
  <si>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</si>
  <si>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</si>
  <si>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</si>
  <si>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</si>
  <si>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</si>
  <si>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</si>
  <si>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</si>
  <si>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</si>
  <si>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</si>
  <si>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</si>
  <si>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</si>
  <si>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</si>
  <si>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     (• น.จัดหาฯ  (e-Book และฐานข้อมูล)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</si>
  <si>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</si>
  <si>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</si>
  <si>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</si>
  <si>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สารสนเทศการศึกษาทางไกล) </t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</si>
  <si>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</si>
  <si>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</si>
  <si>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</si>
  <si>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</si>
  <si>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</si>
  <si>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ร.7)</t>
    </r>
    <r>
      <rPr>
        <sz val="12.5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</si>
  <si>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</si>
  <si>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</si>
  <si>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</si>
  <si>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</si>
  <si>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</si>
  <si>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</si>
  <si>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</si>
  <si>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</si>
  <si>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</si>
  <si>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</si>
  <si>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</si>
  <si>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</si>
  <si>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</si>
  <si>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</si>
  <si>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</si>
  <si>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     (• จดหมายเหตุ)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</si>
  <si>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</si>
  <si>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</si>
  <si>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</si>
  <si>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</si>
  <si>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</si>
  <si>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</si>
  <si>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</si>
  <si>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</si>
  <si>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</si>
  <si>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</si>
  <si>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</si>
  <si>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</si>
  <si>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</si>
  <si>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</si>
  <si>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</si>
  <si>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</si>
  <si>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</si>
  <si>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r>
      <t xml:space="preserve">          (- จัดหาหนังสือให้แก่นักศึกษาคณาจารย์ในระดับบัณฑิตศึกษา) </t>
    </r>
    <r>
      <rPr>
        <sz val="12.5"/>
        <color indexed="36"/>
        <rFont val="TH SarabunPSK"/>
        <family val="2"/>
      </rPr>
      <t>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  </r>
  </si>
  <si>
    <t xml:space="preserve">          (-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</si>
  <si>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เผยแพร่สารสนเทศของมหาวิทยาลัย</t>
    </r>
  </si>
  <si>
    <t xml:space="preserve">        1) สารสนเทศในวาระพิธีพระราชทานปริญญาบัตร</t>
  </si>
  <si>
    <t xml:space="preserve">             (- นำชมห้อง ร.7 แก่บัณฑิต มหาบัณฑิต และผู้สนใจ)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</si>
  <si>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</si>
  <si>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</si>
  <si>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</si>
  <si>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</si>
  <si>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</si>
  <si>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</si>
  <si>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</si>
  <si>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น.บริการสื่อสิ่งพิมพ์)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</si>
  <si>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</si>
  <si>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</si>
  <si>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</si>
  <si>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r>
      <t xml:space="preserve">กิจกรรมย่อย 4.1  </t>
    </r>
    <r>
      <rPr>
        <sz val="12.5"/>
        <color indexed="10"/>
        <rFont val="TH SarabunPSK"/>
        <family val="2"/>
      </rPr>
      <t>ความร่วมมือโครงการ ThaiLIS , โครงการพัฒนาห้องสมุดสถาบันอุดมศึกษา  , ความร่วมมือ PULINET)</t>
    </r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</si>
  <si>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</si>
  <si>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</si>
  <si>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</si>
  <si>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</si>
  <si>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</si>
  <si>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</si>
  <si>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</si>
  <si>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</si>
  <si>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</si>
  <si>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</si>
  <si>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</si>
  <si>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</si>
  <si>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</si>
  <si>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</si>
  <si>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</si>
  <si>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</si>
  <si>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</si>
  <si>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</si>
  <si>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</si>
  <si>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</si>
  <si>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r>
      <t xml:space="preserve">โครงการที่ 1  โครงการพัฒนาห้องสมุดดิจิทัล  
</t>
    </r>
    <r>
      <rPr>
        <b/>
        <u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</si>
  <si>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</si>
  <si>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</si>
  <si>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 และนิทรรศการออนไลน์ที่พัฒนาใหม่</t>
  </si>
  <si>
    <t>ฐานข้อมูล/เว็บ/เรื่อง</t>
  </si>
  <si>
    <t xml:space="preserve">3. จำนวนระเบียนรายการเอกสารจดหมายเหตุมหาวิทยาลัยทางอิเล็กทรอนิกส์ที่จัดทำได้
 </t>
  </si>
  <si>
    <t>กิจกรรมหลักที่ 1 การพัฒนาฐานข้อมูล เว็บไซต์ และนิทรรศการออนไลน์</t>
  </si>
  <si>
    <t xml:space="preserve">   1.1 พัฒนาฐานข้อมูล เว็บไซต์ และนิทรรศการออนไลน์ (ใหม่)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</si>
  <si>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</si>
  <si>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</si>
  <si>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</si>
  <si>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</si>
  <si>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</si>
  <si>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(ใหม่)</t>
  </si>
  <si>
    <t xml:space="preserve">         4) ฐานข้อมูลสารสนเทศดิจิทัลวิทยานิพนธ์บัณฑิตศึกษา มสธ. ในระบบ TDC</t>
  </si>
  <si>
    <t xml:space="preserve">         5) ฐานข้อมูลสารสนเทศดิจิทัลบทความวารสาร มสธ. ในระบบ TDC</t>
  </si>
  <si>
    <t>หน้า</t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</si>
  <si>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)</t>
    </r>
  </si>
  <si>
    <t xml:space="preserve">               (•  สารสนเทศ ร.7) </t>
  </si>
  <si>
    <t>รายการ/ครั้ง</t>
  </si>
  <si>
    <t>รายการ</t>
  </si>
  <si>
    <t xml:space="preserve">   1.3 พัฒนาสารสนเทศดิจิทัลในระบบ e-Reserves</t>
  </si>
  <si>
    <t xml:space="preserve">         - จัดทำระเบียนรายการเอกสารจดหมายเหตุทางอิเล็กทรอนิกส์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</si>
  <si>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</si>
  <si>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</si>
  <si>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</si>
  <si>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</si>
  <si>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 xml:space="preserve">        2. รายงานผลการดำเนินงานตามแผนปฏิบัติราชการประจำปีรายไตรมาส รอบ 6 , 9 , 12 เดือน</t>
  </si>
  <si>
    <t xml:space="preserve">        3. รายงานสถานภาพการใช้จ่ายงบประมาณประจำปี ภายในวันที่ 5 ของทุกเดือน</t>
  </si>
  <si>
    <t>ครั้ง/ฉบับ</t>
  </si>
  <si>
    <t xml:space="preserve">   2.2 คำรับรองฯ และการประเมินผลการปฏิบัติราชการประจำปี</t>
  </si>
  <si>
    <t xml:space="preserve">        1. จัดทำคำรับรองฯ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</si>
  <si>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</si>
  <si>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</si>
  <si>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</si>
  <si>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</si>
  <si>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</si>
  <si>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</si>
  <si>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     1 ดำเนินการจัดการความรู้ตามเกณฑ์มาตรฐาน สกอ.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</si>
  <si>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</si>
  <si>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</si>
  <si>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การให้การศึกษาค้นคว้า/การใช้ห้องสมุดตามกิจกรรมมหาวิทยาลัย (อบรมเข้มชุดวิชาประสบการณ์วิชาชีพ ,  สัมมนาเข้ม วพ./ดุษฎีนิพนธ์ , ปฐมนิเทศนักศึกษาใหม่ ระดับบัณฑิตศึกษา)</t>
  </si>
  <si>
    <t xml:space="preserve">            -  การให้การศึกษาค้นคว้า/การใช้ห้องสมุดเป็นรายบุคคล/กลุ่ม ณ จุดบริการ)</t>
  </si>
  <si>
    <r>
      <t xml:space="preserve">          2) วารสาร    </t>
    </r>
    <r>
      <rPr>
        <sz val="12.5"/>
        <color indexed="8"/>
        <rFont val="TH SarabunPSK"/>
        <family val="2"/>
      </rPr>
      <t>(ส่วนกลาง 480 , ศวน. 120 ชื่อเรื่อง)  (นับซ้ำ)</t>
    </r>
  </si>
  <si>
    <t xml:space="preserve">                (• น.บริการสื่อโสตทัศน์)</t>
  </si>
  <si>
    <r>
      <t xml:space="preserve">กิจกรรมย่อย 4.3 </t>
    </r>
    <r>
      <rPr>
        <sz val="12.5"/>
        <color indexed="1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</si>
  <si>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r>
      <t xml:space="preserve">กิจกรรมย่อย 4.2 </t>
    </r>
    <r>
      <rPr>
        <sz val="12.5"/>
        <color indexed="10"/>
        <rFont val="TH SarabunPSK"/>
        <family val="2"/>
      </rPr>
      <t xml:space="preserve">กิจกรรมความร่วมมือกับหน่วยงานภายนอก  เช่น      กรมราชทัณฑ์ </t>
    </r>
  </si>
  <si>
    <t xml:space="preserve">         1)  สำรวจและจำหน่ายออกหนังสือชั้นปิด (น.จัดหา)</t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</si>
  <si>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</t>
    </r>
  </si>
  <si>
    <t xml:space="preserve">             1.4) บัญชีรายการเอกสารจดหมายเหตุรัชกาลที่ 7  </t>
  </si>
  <si>
    <t>กลุ่ม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</si>
  <si>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</si>
  <si>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</si>
  <si>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</si>
  <si>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r>
      <t xml:space="preserve">กิจกรรมย่อย 1.4  </t>
    </r>
    <r>
      <rPr>
        <sz val="12.5"/>
        <color indexed="10"/>
        <rFont val="TH SarabunPSK"/>
        <family val="2"/>
      </rPr>
      <t xml:space="preserve">สำรวจและจำหน่ายออกทรัพยากรสารสนเทศ  </t>
    </r>
  </si>
  <si>
    <t xml:space="preserve">                (• จดหมายเหตุ)</t>
  </si>
  <si>
    <t xml:space="preserve">        2) เผยแพร่สารสนเทศในช่องทางต่างๆ </t>
  </si>
  <si>
    <t xml:space="preserve">            2.1)  การจัดทำสื่อประชาสัมพันธ์</t>
  </si>
  <si>
    <t xml:space="preserve">            2.2)  จัดนิทรรศการ</t>
  </si>
  <si>
    <t xml:space="preserve">            2.3)  แนะนำทรัพยากรสารสนเทศ</t>
  </si>
  <si>
    <t xml:space="preserve">            2.4)  นำชมห้องพระบาทสมเด็จพระปกเกล้าฯ</t>
  </si>
  <si>
    <t xml:space="preserve">      2) จัดสื่อการศึกษาทดแทน มุม มสธ.ที่ประสบอุทกภัยและปรับปรุง
ห้องสมุดใหม่ 4 แห่ง : อ่างทอง ปทุมธานี ลพบุรี กทม.(ภาษีเจริญ)</t>
  </si>
  <si>
    <t>แห่ง</t>
  </si>
  <si>
    <r>
      <t xml:space="preserve">    </t>
    </r>
    <r>
      <rPr>
        <sz val="12.5"/>
        <rFont val="TH SarabunPSK"/>
        <family val="2"/>
      </rPr>
      <t xml:space="preserve">  1) นิเทศงาน มุม มสธ. 2 ครั้ง</t>
    </r>
  </si>
  <si>
    <t xml:space="preserve">   1.2 พัฒนาสารสนเทศดิจิทัลในระบบห้องสมุดดิจิทัลจาก 5 ฐานข้อมูล</t>
  </si>
  <si>
    <t xml:space="preserve">         4) จัดทำนิทรรศการออนไลน์</t>
  </si>
  <si>
    <t xml:space="preserve">                  (• น.ห้องสมุดสาขา) ชุดวิชา (19,100) + หนังสืออ่านประกอบ (2,484)</t>
  </si>
  <si>
    <t xml:space="preserve">               (• น.จัดหาฯ) แนะนำหนังสือใหม่บนเว็บเพจ</t>
  </si>
  <si>
    <t xml:space="preserve">         2)  สำรวจและจำหน่ายออกวิทยานิพนธ์ที่ไม่มีการใช้งาน 
(น.บริการสื่อสิ่งพิมพ์)</t>
  </si>
  <si>
    <r>
      <t xml:space="preserve">              (•  บริการสื่อสิ่งพิมพ์   (walk in , โทรศัพท์ ,โทรสาร , e-mail)</t>
    </r>
    <r>
      <rPr>
        <sz val="12.5"/>
        <color rgb="FF00B0F0"/>
        <rFont val="TH SarabunPSK"/>
        <family val="2"/>
      </rPr>
      <t xml:space="preserve"> </t>
    </r>
  </si>
  <si>
    <t xml:space="preserve">        - (น.บริการสื่อสิ่งพิมพ์ :  เฉพาะฐานข้อมูลออนไลน์)</t>
  </si>
  <si>
    <t xml:space="preserve">                   ประชาสัมพันธ์ข่าวบริการ (เว็บห้องสมุด อีเมล์ โทรศัพท์ SMS)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</si>
  <si>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</t>
    </r>
    <r>
      <rPr>
        <sz val="12.5"/>
        <color rgb="FF0070C0"/>
        <rFont val="TH SarabunPSK"/>
        <family val="2"/>
      </rPr>
      <t xml:space="preserve"> (สำรวจ นศ.ป.เอก สมัครภาค 1/55 = 91 คน + นศ. เดิมที่ลงทะเบียนเรียนและลาพัก = 165 คน รวม </t>
    </r>
    <r>
      <rPr>
        <u/>
        <sz val="12.5"/>
        <color rgb="FF0070C0"/>
        <rFont val="TH SarabunPSK"/>
        <family val="2"/>
      </rPr>
      <t>256</t>
    </r>
    <r>
      <rPr>
        <sz val="12.5"/>
        <color rgb="FF0070C0"/>
        <rFont val="TH SarabunPSK"/>
        <family val="2"/>
      </rPr>
      <t xml:space="preserve"> คน)</t>
    </r>
  </si>
  <si>
    <r>
      <t xml:space="preserve">กิจกรรมย่อย 2.7 </t>
    </r>
    <r>
      <rPr>
        <sz val="12.5"/>
        <color indexed="10"/>
        <rFont val="TH SarabunPSK"/>
        <family val="2"/>
      </rPr>
      <t>งานสำรวจความพึงพอใจผู้รับบริการห้องสมุด</t>
    </r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</si>
  <si>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</si>
  <si>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</si>
  <si>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 xml:space="preserve">         1) พัฒนาระบบฐานข้อมูล การปฏิบัติงานและให้บริการสารสนเทศห้องสมุด  (ระบบการรายงานผลการให้บริการสารสนเทศของ ศวน.  และบทเรียนด้วยตนเองออนไลน์ด้านห้องสมุด)</t>
  </si>
  <si>
    <t xml:space="preserve">         3) พัฒนาเว็บไซต์  (เว็บไซต์ห้องสมุดภาคภาษาอังกฤษ , มัลติมีเดียห้องสมุด , เว็บองค์กรและบุคลากร สบ.,  เว็บบอร์ดห้องสมุด , เว็บนำเสนอสารสนเทศ IT Tip &amp; Trick)</t>
  </si>
  <si>
    <t xml:space="preserve">         2) พัฒนาสื่อสังคมออนไลน์เพื่อการบริการห้องสมุด  (ระบบบริการสารสนเทศห้องสมุดด้วย Web Applications) </t>
  </si>
  <si>
    <t>บทความ-
ชื่อเรื่อง</t>
  </si>
  <si>
    <t xml:space="preserve">1. ร้อยละของจำนวนทรัพยากรสารสนเทศใหม่เมื่อเทียบกับเป้าหมาย 
(หนังสือ วารสาร สื่อ-โสตทัศน์ สื่ออิเล็กทรอนิกส์ สื่อลักษณะพิเศษ)    (เป้าหมาย 46412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</si>
  <si>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8642 ระเบียน)  (นับสะสม)</t>
  </si>
  <si>
    <t>2. ร้อยละของจำนวนระเบียนสารสนเทศดิจิทัลที่จัดทำในระบบห้องสมุดดิจิทัล  (เป้าหมาย 1010 ระเบียน)</t>
  </si>
  <si>
    <t xml:space="preserve">         1)  จัดทำระเบียนบรรณานุกรม</t>
  </si>
  <si>
    <t>4. ร้อยละของจำนวนผู้ใช้บริการสารสนเทศในระบบ  e-Library  
( เป้าหมาย 296400 ราย)  (นับซ้ำ)</t>
  </si>
  <si>
    <t xml:space="preserve">              (•  ศูนย์เทคโนโลยีบรรณสารสนเทศ : ระบบ e-Library))  </t>
  </si>
  <si>
    <t>3. ร้อยละของจำนวนผู้ใช้ห้องสมุดทุกช่องทางเมื่อเทียบกับเป้าหมาย  (เป้าหมาย 418050 ราย) (นับซ้ำ)  (นับสะสม)</t>
  </si>
  <si>
    <t xml:space="preserve">   1.4 แปลงสารสนเทศให้เป็นสารสนเทศดิจิทัล</t>
  </si>
  <si>
    <r>
      <t xml:space="preserve">กิจกรรมหลักที่ 2: </t>
    </r>
    <r>
      <rPr>
        <sz val="12.5"/>
        <color indexed="10"/>
        <rFont val="TH SarabunPSK"/>
        <family val="2"/>
      </rPr>
      <t>จัดหา บำรุงรักษาครุภัณฑ์และโปรแกรมคอมพิวเตอร์</t>
    </r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</si>
  <si>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</si>
  <si>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</si>
  <si>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</si>
  <si>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2.3  แก้ไขปัญหา บำรุงรักษาครุภัณฑ์และอุปกรณ์คอมพิวเตอร์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</si>
  <si>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</si>
  <si>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</si>
  <si>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 xml:space="preserve">   3.3 ประเมินความพึงพอใจผู้ใช้บริการระบบ e-Library</t>
  </si>
  <si>
    <t>Key In</t>
  </si>
  <si>
    <t>r 47</t>
  </si>
  <si>
    <t>r 24+25</t>
  </si>
  <si>
    <t>r 18+19</t>
  </si>
  <si>
    <t>r 27+28+29</t>
  </si>
  <si>
    <t xml:space="preserve"> r 17+22+23+26+32+33+34</t>
  </si>
  <si>
    <t>r 37+38+39</t>
  </si>
  <si>
    <t>r 41+42</t>
  </si>
  <si>
    <t>r 45+46</t>
  </si>
  <si>
    <t>r 48</t>
  </si>
  <si>
    <t>r 51+52+53</t>
  </si>
  <si>
    <t>r 69+70+71</t>
  </si>
  <si>
    <t>r 68+72</t>
  </si>
  <si>
    <t>r 76+77</t>
  </si>
  <si>
    <t>r 75+78</t>
  </si>
  <si>
    <t>r 82+83</t>
  </si>
  <si>
    <t>r 81+84+85</t>
  </si>
  <si>
    <t>r 87+88+89+90</t>
  </si>
  <si>
    <t>r 67+73+74+79+86</t>
  </si>
  <si>
    <t>r 66*100/46412</t>
  </si>
  <si>
    <t>r 94+95</t>
  </si>
  <si>
    <t>r 97+98</t>
  </si>
  <si>
    <t>r 99+100</t>
  </si>
  <si>
    <t>r 93+96+101+102</t>
  </si>
  <si>
    <t>r 115+116+117+118</t>
  </si>
  <si>
    <t>r 104+107+108+111+114</t>
  </si>
  <si>
    <t>r (93+96)*100/8642</t>
  </si>
  <si>
    <t>r 120+121+122</t>
  </si>
  <si>
    <t>r 123+124</t>
  </si>
  <si>
    <t>r 126+127</t>
  </si>
  <si>
    <t>r 131+132+133</t>
  </si>
  <si>
    <t>r 130*100/418050</t>
  </si>
  <si>
    <t>r 136+137</t>
  </si>
  <si>
    <t>r 139+140+141+142</t>
  </si>
  <si>
    <t>r 144+145+146+147+148</t>
  </si>
  <si>
    <t>r 151+152</t>
  </si>
  <si>
    <t>r 158+159</t>
  </si>
  <si>
    <t>r 161+162</t>
  </si>
  <si>
    <t>r 167+168+169</t>
  </si>
  <si>
    <t>r 173+175</t>
  </si>
  <si>
    <t>r 174+176</t>
  </si>
  <si>
    <t>r 179+180</t>
  </si>
  <si>
    <t>r 182+183</t>
  </si>
  <si>
    <t xml:space="preserve">                   แสดงหนังสือใหม่ หนังสือที่น่าสนใจ </t>
  </si>
  <si>
    <t xml:space="preserve">                (• น.บริการสื่อสิ่งพิมพ์) 
                 </t>
  </si>
  <si>
    <t>r 186+187</t>
  </si>
  <si>
    <t>r 185+188+189+190</t>
  </si>
  <si>
    <t>r 193+194</t>
  </si>
  <si>
    <t>r 196</t>
  </si>
  <si>
    <t>r 199+203+211</t>
  </si>
  <si>
    <t>r 200+201+202</t>
  </si>
  <si>
    <t>r 204+205+206+207+208+209+210</t>
  </si>
  <si>
    <t>r 212+213+214+215+216+217</t>
  </si>
  <si>
    <t>r 236+237+238+239</t>
  </si>
  <si>
    <t>r 235</t>
  </si>
  <si>
    <t>r 241+242+243+244+245</t>
  </si>
  <si>
    <t>r 240*100/1010</t>
  </si>
  <si>
    <t>r 248+249</t>
  </si>
  <si>
    <t>r 251</t>
  </si>
  <si>
    <t>r 250</t>
  </si>
  <si>
    <t>r 253+254+255</t>
  </si>
  <si>
    <t>r 258+259</t>
  </si>
  <si>
    <t>r 257*100/296400</t>
  </si>
  <si>
    <t>ข้อมูล ณ 16 ต.ค.55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</si>
  <si>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</si>
  <si>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</si>
  <si>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</si>
  <si>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</si>
  <si>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</si>
  <si>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</si>
  <si>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</si>
  <si>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</si>
  <si>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</si>
  <si>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</si>
  <si>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</si>
  <si>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</si>
  <si>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</si>
  <si>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</si>
  <si>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</si>
  <si>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</si>
  <si>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</si>
  <si>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</si>
  <si>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</si>
  <si>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</si>
  <si>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</si>
  <si>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</si>
  <si>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ศูนย์ฯ</t>
  </si>
  <si>
    <t>สื่อโสตทัศน์</t>
  </si>
  <si>
    <t>สล.</t>
  </si>
  <si>
    <t>สิ่อสิ่งพิมพ์</t>
  </si>
  <si>
    <t>ศูนย์</t>
  </si>
  <si>
    <t>r 80</t>
  </si>
  <si>
    <t>ของหน่วยงาน.......ฝ่ายบริการสนเทศ...........</t>
  </si>
  <si>
    <t>ก.ค.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</si>
</sst>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2.5"/>
      <color indexed="8"/>
      <name val="TH SarabunPSK"/>
      <family val="2"/>
    </font>
    <font>
      <b/>
      <sz val="12.5"/>
      <name val="TH SarabunPSK"/>
      <family val="2"/>
    </font>
    <font>
      <b/>
      <sz val="12.5"/>
      <color rgb="FF0000CC"/>
      <name val="TH SarabunPSK"/>
      <family val="2"/>
    </font>
    <font>
      <b/>
      <sz val="12.5"/>
      <color indexed="8"/>
      <name val="TH SarabunPSK"/>
      <family val="2"/>
    </font>
    <font>
      <sz val="12.5"/>
      <name val="TH SarabunPSK"/>
      <family val="2"/>
    </font>
    <font>
      <b/>
      <sz val="12.5"/>
      <color rgb="FF0000FF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b/>
      <sz val="12.5"/>
      <color indexed="12"/>
      <name val="TH SarabunPSK"/>
      <family val="2"/>
    </font>
    <font>
      <sz val="12.5"/>
      <color rgb="FFFF0000"/>
      <name val="TH SarabunPSK"/>
      <family val="2"/>
    </font>
    <font>
      <i/>
      <sz val="12.5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sz val="12.5"/>
      <color rgb="FF0000FF"/>
      <name val="TH SarabunPSK"/>
      <family val="2"/>
    </font>
    <font>
      <sz val="12.5"/>
      <color theme="0" tint="-0.249977111117893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12.5"/>
      <color indexed="10"/>
      <name val="TH SarabunPSK"/>
      <family val="2"/>
    </font>
    <font>
      <i/>
      <sz val="12.5"/>
      <color theme="1"/>
      <name val="TH SarabunPSK"/>
      <family val="2"/>
    </font>
    <font>
      <sz val="11"/>
      <color indexed="10"/>
      <name val="Angsana New"/>
      <family val="1"/>
    </font>
    <font>
      <sz val="12.5"/>
      <color indexed="36"/>
      <name val="TH SarabunPSK"/>
      <family val="2"/>
    </font>
    <font>
      <b/>
      <sz val="12.5"/>
      <color rgb="FF3B33D9"/>
      <name val="TH SarabunPSK"/>
      <family val="2"/>
    </font>
    <font>
      <b/>
      <u/>
      <sz val="12.5"/>
      <color indexed="8"/>
      <name val="TH SarabunPSK"/>
      <family val="2"/>
    </font>
    <font>
      <sz val="12.5"/>
      <color theme="0" tint="-0.14999847407452621"/>
      <name val="TH SarabunPSK"/>
      <family val="2"/>
    </font>
    <font>
      <sz val="12.5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.5"/>
      <name val="Tahoma"/>
      <family val="2"/>
      <charset val="222"/>
      <scheme val="minor"/>
    </font>
    <font>
      <sz val="10"/>
      <color theme="1"/>
      <name val="TH SarabunPSK"/>
      <family val="2"/>
    </font>
    <font>
      <sz val="12.5"/>
      <color rgb="FF00B0F0"/>
      <name val="TH SarabunPSK"/>
      <family val="2"/>
    </font>
    <font>
      <sz val="12.5"/>
      <color rgb="FF0070C0"/>
      <name val="TH SarabunPSK"/>
      <family val="2"/>
    </font>
    <font>
      <u/>
      <sz val="12.5"/>
      <color rgb="FF0070C0"/>
      <name val="TH SarabunPSK"/>
      <family val="2"/>
    </font>
    <font>
      <sz val="16"/>
      <color theme="1"/>
      <name val="TH SarabunPSK"/>
      <family val="2"/>
    </font>
    <font>
      <sz val="10"/>
      <color rgb="FFFF0000"/>
      <name val="TH SarabunPSK"/>
      <family val="2"/>
    </font>
    <font>
      <sz val="12.5"/>
      <color rgb="FF00B05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3" fillId="0" borderId="0"/>
    <xf numFmtId="0" fontId="11" fillId="0" borderId="0"/>
    <xf numFmtId="0" fontId="14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5" fillId="0" borderId="3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right"/>
    </xf>
    <xf numFmtId="0" fontId="5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Continuous" vertical="top"/>
    </xf>
    <xf numFmtId="0" fontId="5" fillId="0" borderId="9" xfId="1" applyFont="1" applyBorder="1" applyAlignment="1">
      <alignment horizontal="centerContinuous" vertical="top"/>
    </xf>
    <xf numFmtId="0" fontId="5" fillId="0" borderId="10" xfId="1" applyFont="1" applyBorder="1" applyAlignment="1">
      <alignment horizontal="centerContinuous" vertical="top"/>
    </xf>
    <xf numFmtId="0" fontId="15" fillId="2" borderId="2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18" fillId="2" borderId="5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/>
    </xf>
    <xf numFmtId="0" fontId="20" fillId="0" borderId="4" xfId="0" applyNumberFormat="1" applyFont="1" applyFill="1" applyBorder="1" applyAlignment="1">
      <alignment vertical="top" wrapText="1"/>
    </xf>
    <xf numFmtId="0" fontId="22" fillId="0" borderId="26" xfId="0" applyNumberFormat="1" applyFont="1" applyFill="1" applyBorder="1" applyAlignment="1">
      <alignment vertical="top" wrapText="1"/>
    </xf>
    <xf numFmtId="0" fontId="23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0" fontId="25" fillId="0" borderId="27" xfId="0" applyNumberFormat="1" applyFont="1" applyFill="1" applyBorder="1" applyAlignment="1">
      <alignment vertical="top" wrapText="1"/>
    </xf>
    <xf numFmtId="0" fontId="19" fillId="0" borderId="29" xfId="0" applyNumberFormat="1" applyFont="1" applyFill="1" applyBorder="1" applyAlignment="1">
      <alignment vertical="top" wrapText="1"/>
    </xf>
    <xf numFmtId="0" fontId="19" fillId="0" borderId="30" xfId="0" applyNumberFormat="1" applyFont="1" applyFill="1" applyBorder="1" applyAlignment="1">
      <alignment vertical="top" wrapText="1"/>
    </xf>
    <xf numFmtId="0" fontId="23" fillId="3" borderId="27" xfId="0" applyNumberFormat="1" applyFont="1" applyFill="1" applyBorder="1" applyAlignment="1">
      <alignment vertical="top" wrapText="1"/>
    </xf>
    <xf numFmtId="0" fontId="16" fillId="0" borderId="27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vertical="top" wrapText="1"/>
    </xf>
    <xf numFmtId="0" fontId="16" fillId="0" borderId="30" xfId="0" applyNumberFormat="1" applyFont="1" applyFill="1" applyBorder="1" applyAlignment="1">
      <alignment vertical="top" wrapText="1"/>
    </xf>
    <xf numFmtId="0" fontId="19" fillId="3" borderId="27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19" fillId="0" borderId="27" xfId="0" quotePrefix="1" applyNumberFormat="1" applyFont="1" applyFill="1" applyBorder="1" applyAlignment="1">
      <alignment vertical="top" wrapText="1"/>
    </xf>
    <xf numFmtId="0" fontId="22" fillId="2" borderId="5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vertical="top" wrapText="1"/>
    </xf>
    <xf numFmtId="0" fontId="22" fillId="0" borderId="5" xfId="0" applyNumberFormat="1" applyFont="1" applyFill="1" applyBorder="1" applyAlignment="1">
      <alignment vertical="top" wrapText="1"/>
    </xf>
    <xf numFmtId="0" fontId="22" fillId="0" borderId="23" xfId="0" applyNumberFormat="1" applyFont="1" applyFill="1" applyBorder="1" applyAlignment="1">
      <alignment vertical="top" wrapText="1"/>
    </xf>
    <xf numFmtId="0" fontId="16" fillId="0" borderId="16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vertical="top" wrapText="1"/>
    </xf>
    <xf numFmtId="0" fontId="8" fillId="0" borderId="33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vertical="top" wrapText="1"/>
    </xf>
    <xf numFmtId="0" fontId="8" fillId="0" borderId="35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horizontal="center" vertical="top" wrapText="1"/>
    </xf>
    <xf numFmtId="0" fontId="16" fillId="0" borderId="34" xfId="0" applyNumberFormat="1" applyFont="1" applyFill="1" applyBorder="1" applyAlignment="1">
      <alignment horizontal="center" vertical="top" wrapText="1"/>
    </xf>
    <xf numFmtId="0" fontId="17" fillId="0" borderId="34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19" fillId="0" borderId="35" xfId="0" applyNumberFormat="1" applyFont="1" applyFill="1" applyBorder="1" applyAlignment="1">
      <alignment horizontal="center" vertical="top" wrapText="1"/>
    </xf>
    <xf numFmtId="0" fontId="5" fillId="0" borderId="34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25" fillId="0" borderId="34" xfId="0" applyNumberFormat="1" applyFont="1" applyFill="1" applyBorder="1" applyAlignment="1">
      <alignment horizontal="center"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0" fontId="22" fillId="0" borderId="34" xfId="0" applyNumberFormat="1" applyFont="1" applyFill="1" applyBorder="1" applyAlignment="1">
      <alignment horizontal="center" vertical="top" wrapText="1"/>
    </xf>
    <xf numFmtId="0" fontId="16" fillId="0" borderId="21" xfId="0" applyNumberFormat="1" applyFont="1" applyFill="1" applyBorder="1" applyAlignment="1">
      <alignment horizontal="center" vertical="top" wrapText="1"/>
    </xf>
    <xf numFmtId="0" fontId="19" fillId="0" borderId="34" xfId="0" applyNumberFormat="1" applyFont="1" applyFill="1" applyBorder="1" applyAlignment="1">
      <alignment vertical="top" wrapText="1"/>
    </xf>
    <xf numFmtId="0" fontId="19" fillId="0" borderId="37" xfId="0" applyNumberFormat="1" applyFont="1" applyFill="1" applyBorder="1" applyAlignment="1">
      <alignment horizontal="center" vertical="top" wrapText="1"/>
    </xf>
    <xf numFmtId="0" fontId="19" fillId="0" borderId="38" xfId="0" applyNumberFormat="1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31" fillId="0" borderId="0" xfId="0" applyFont="1"/>
    <xf numFmtId="0" fontId="4" fillId="0" borderId="35" xfId="0" applyNumberFormat="1" applyFont="1" applyFill="1" applyBorder="1" applyAlignment="1">
      <alignment horizontal="center" vertical="top" wrapText="1"/>
    </xf>
    <xf numFmtId="0" fontId="32" fillId="0" borderId="0" xfId="0" applyFont="1"/>
    <xf numFmtId="0" fontId="5" fillId="0" borderId="3" xfId="1" applyFont="1" applyBorder="1" applyAlignment="1">
      <alignment horizontal="centerContinuous" vertical="top"/>
    </xf>
    <xf numFmtId="0" fontId="5" fillId="0" borderId="4" xfId="1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19" fillId="0" borderId="40" xfId="0" applyFont="1" applyBorder="1" applyAlignment="1">
      <alignment horizontal="center" vertical="top"/>
    </xf>
    <xf numFmtId="0" fontId="19" fillId="0" borderId="40" xfId="0" applyFont="1" applyBorder="1" applyAlignment="1">
      <alignment horizontal="center"/>
    </xf>
    <xf numFmtId="0" fontId="8" fillId="0" borderId="4" xfId="1" applyNumberFormat="1" applyFont="1" applyFill="1" applyBorder="1" applyAlignment="1">
      <alignment horizontal="center" vertical="top" wrapText="1"/>
    </xf>
    <xf numFmtId="0" fontId="21" fillId="0" borderId="16" xfId="0" applyNumberFormat="1" applyFont="1" applyFill="1" applyBorder="1" applyAlignment="1">
      <alignment vertical="top" wrapText="1"/>
    </xf>
    <xf numFmtId="0" fontId="21" fillId="0" borderId="31" xfId="0" applyNumberFormat="1" applyFont="1" applyFill="1" applyBorder="1" applyAlignment="1">
      <alignment vertical="top" wrapText="1"/>
    </xf>
    <xf numFmtId="0" fontId="21" fillId="0" borderId="32" xfId="0" applyNumberFormat="1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vertical="top" wrapText="1"/>
    </xf>
    <xf numFmtId="0" fontId="30" fillId="0" borderId="14" xfId="1" applyNumberFormat="1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vertical="top" wrapText="1"/>
    </xf>
    <xf numFmtId="0" fontId="30" fillId="0" borderId="15" xfId="0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top"/>
    </xf>
    <xf numFmtId="0" fontId="33" fillId="0" borderId="0" xfId="0" applyFont="1"/>
    <xf numFmtId="0" fontId="19" fillId="0" borderId="22" xfId="0" applyFont="1" applyBorder="1" applyAlignment="1">
      <alignment horizontal="center" vertical="top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0" fontId="23" fillId="0" borderId="26" xfId="0" applyNumberFormat="1" applyFont="1" applyFill="1" applyBorder="1" applyAlignment="1">
      <alignment vertical="top" wrapText="1"/>
    </xf>
    <xf numFmtId="0" fontId="16" fillId="0" borderId="35" xfId="0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8" fillId="0" borderId="15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15" xfId="5" applyNumberFormat="1" applyFont="1" applyFill="1" applyBorder="1" applyAlignment="1">
      <alignment vertical="top" wrapText="1"/>
    </xf>
    <xf numFmtId="0" fontId="8" fillId="0" borderId="13" xfId="5" applyNumberFormat="1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vertical="top" wrapText="1"/>
    </xf>
    <xf numFmtId="0" fontId="21" fillId="0" borderId="5" xfId="0" applyNumberFormat="1" applyFont="1" applyFill="1" applyBorder="1" applyAlignment="1">
      <alignment vertical="top" wrapText="1"/>
    </xf>
    <xf numFmtId="0" fontId="21" fillId="0" borderId="28" xfId="0" applyNumberFormat="1" applyFont="1" applyFill="1" applyBorder="1" applyAlignment="1">
      <alignment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 vertical="top"/>
    </xf>
    <xf numFmtId="49" fontId="19" fillId="0" borderId="15" xfId="0" applyNumberFormat="1" applyFont="1" applyBorder="1" applyAlignment="1">
      <alignment horizontal="center" vertical="top"/>
    </xf>
    <xf numFmtId="0" fontId="8" fillId="0" borderId="41" xfId="0" applyNumberFormat="1" applyFont="1" applyFill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2" xfId="0" applyFont="1" applyBorder="1" applyAlignment="1">
      <alignment horizontal="center" vertical="top"/>
    </xf>
    <xf numFmtId="0" fontId="34" fillId="0" borderId="0" xfId="0" applyFont="1"/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19" fillId="0" borderId="23" xfId="0" applyNumberFormat="1" applyFont="1" applyFill="1" applyBorder="1" applyAlignment="1">
      <alignment vertical="top" wrapText="1"/>
    </xf>
    <xf numFmtId="0" fontId="30" fillId="0" borderId="5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39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8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3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 vertical="top"/>
    </xf>
    <xf numFmtId="0" fontId="19" fillId="0" borderId="5" xfId="0" applyFont="1" applyBorder="1" applyAlignment="1">
      <alignment vertical="top"/>
    </xf>
    <xf numFmtId="0" fontId="8" fillId="0" borderId="14" xfId="0" applyNumberFormat="1" applyFont="1" applyFill="1" applyBorder="1" applyAlignment="1">
      <alignment vertical="top" wrapText="1"/>
    </xf>
    <xf numFmtId="0" fontId="5" fillId="0" borderId="44" xfId="0" applyNumberFormat="1" applyFont="1" applyFill="1" applyBorder="1" applyAlignment="1">
      <alignment vertical="top" wrapText="1"/>
    </xf>
    <xf numFmtId="0" fontId="8" fillId="0" borderId="45" xfId="0" applyNumberFormat="1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vertical="top" wrapText="1"/>
    </xf>
    <xf numFmtId="0" fontId="8" fillId="0" borderId="39" xfId="0" applyNumberFormat="1" applyFont="1" applyFill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19" fillId="4" borderId="15" xfId="0" applyFont="1" applyFill="1" applyBorder="1" applyAlignment="1">
      <alignment horizontal="center" vertical="top"/>
    </xf>
    <xf numFmtId="0" fontId="19" fillId="4" borderId="15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top"/>
    </xf>
    <xf numFmtId="0" fontId="19" fillId="4" borderId="22" xfId="0" applyFont="1" applyFill="1" applyBorder="1" applyAlignment="1">
      <alignment horizontal="center" vertical="top"/>
    </xf>
    <xf numFmtId="0" fontId="23" fillId="0" borderId="49" xfId="0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0" fontId="8" fillId="0" borderId="34" xfId="1" applyNumberFormat="1" applyFont="1" applyFill="1" applyBorder="1" applyAlignment="1">
      <alignment horizontal="center" vertical="top" wrapText="1"/>
    </xf>
    <xf numFmtId="0" fontId="19" fillId="0" borderId="0" xfId="0" applyFont="1"/>
    <xf numFmtId="49" fontId="19" fillId="0" borderId="0" xfId="0" applyNumberFormat="1" applyFont="1"/>
    <xf numFmtId="0" fontId="8" fillId="0" borderId="0" xfId="0" applyFont="1"/>
    <xf numFmtId="0" fontId="19" fillId="0" borderId="0" xfId="0" applyFont="1" applyFill="1"/>
    <xf numFmtId="0" fontId="40" fillId="0" borderId="0" xfId="0" applyFont="1" applyFill="1" applyAlignment="1">
      <alignment vertical="top"/>
    </xf>
    <xf numFmtId="0" fontId="19" fillId="3" borderId="15" xfId="0" applyFont="1" applyFill="1" applyBorder="1" applyAlignment="1">
      <alignment horizontal="center" vertical="top"/>
    </xf>
    <xf numFmtId="0" fontId="19" fillId="3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/>
    </xf>
    <xf numFmtId="0" fontId="34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8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Continuous" vertical="top"/>
    </xf>
    <xf numFmtId="0" fontId="5" fillId="0" borderId="9" xfId="1" applyFont="1" applyFill="1" applyBorder="1" applyAlignment="1">
      <alignment horizontal="centerContinuous" vertical="top"/>
    </xf>
    <xf numFmtId="0" fontId="19" fillId="0" borderId="40" xfId="0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0" fontId="31" fillId="0" borderId="0" xfId="0" applyFont="1" applyFill="1"/>
    <xf numFmtId="0" fontId="5" fillId="0" borderId="46" xfId="1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6" fillId="0" borderId="14" xfId="1" applyNumberFormat="1" applyFont="1" applyFill="1" applyBorder="1" applyAlignment="1">
      <alignment horizontal="center" vertical="top" wrapText="1"/>
    </xf>
    <xf numFmtId="0" fontId="6" fillId="0" borderId="50" xfId="1" applyNumberFormat="1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 wrapText="1"/>
    </xf>
    <xf numFmtId="0" fontId="28" fillId="0" borderId="11" xfId="0" applyNumberFormat="1" applyFont="1" applyFill="1" applyBorder="1" applyAlignment="1">
      <alignment horizontal="center" vertical="top" wrapText="1"/>
    </xf>
    <xf numFmtId="0" fontId="28" fillId="0" borderId="12" xfId="0" applyNumberFormat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3"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17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1_info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10_info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11_info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12_inf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2_inf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3_inf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4_inf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5_inf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6_info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7_inf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8_info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4_01_09_inf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H87">
            <v>13</v>
          </cell>
        </row>
        <row r="88">
          <cell r="H88">
            <v>20</v>
          </cell>
        </row>
        <row r="89">
          <cell r="H89">
            <v>3</v>
          </cell>
        </row>
        <row r="90">
          <cell r="H90">
            <v>5</v>
          </cell>
        </row>
        <row r="99">
          <cell r="H99">
            <v>1</v>
          </cell>
        </row>
        <row r="100">
          <cell r="H100">
            <v>15</v>
          </cell>
        </row>
        <row r="101">
          <cell r="H101">
            <v>2</v>
          </cell>
        </row>
        <row r="102">
          <cell r="H102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6</v>
          </cell>
        </row>
        <row r="118">
          <cell r="H118">
            <v>20</v>
          </cell>
        </row>
        <row r="123">
          <cell r="H123">
            <v>0</v>
          </cell>
        </row>
        <row r="124">
          <cell r="H124">
            <v>2</v>
          </cell>
        </row>
        <row r="133">
          <cell r="H133">
            <v>9</v>
          </cell>
        </row>
        <row r="137">
          <cell r="H137">
            <v>32</v>
          </cell>
        </row>
        <row r="140">
          <cell r="H140">
            <v>7</v>
          </cell>
        </row>
        <row r="141">
          <cell r="H141">
            <v>2</v>
          </cell>
        </row>
        <row r="142">
          <cell r="H142">
            <v>23</v>
          </cell>
        </row>
        <row r="147">
          <cell r="H147">
            <v>55</v>
          </cell>
        </row>
        <row r="148">
          <cell r="H148">
            <v>2</v>
          </cell>
        </row>
        <row r="165">
          <cell r="H165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83">
          <cell r="H183">
            <v>0</v>
          </cell>
        </row>
        <row r="190">
          <cell r="H190">
            <v>0</v>
          </cell>
        </row>
        <row r="191">
          <cell r="H191">
            <v>30</v>
          </cell>
        </row>
        <row r="249">
          <cell r="H249">
            <v>0</v>
          </cell>
        </row>
        <row r="251">
          <cell r="H25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W87">
            <v>6</v>
          </cell>
        </row>
        <row r="88">
          <cell r="W88">
            <v>0</v>
          </cell>
        </row>
        <row r="89">
          <cell r="W89">
            <v>10</v>
          </cell>
        </row>
        <row r="90">
          <cell r="W90">
            <v>0</v>
          </cell>
        </row>
        <row r="99">
          <cell r="W99">
            <v>5</v>
          </cell>
        </row>
        <row r="100">
          <cell r="W100">
            <v>0</v>
          </cell>
        </row>
        <row r="101">
          <cell r="W101">
            <v>7</v>
          </cell>
        </row>
        <row r="102">
          <cell r="W102">
            <v>20</v>
          </cell>
        </row>
        <row r="115">
          <cell r="W115">
            <v>0</v>
          </cell>
        </row>
        <row r="116">
          <cell r="W116">
            <v>14</v>
          </cell>
        </row>
        <row r="117">
          <cell r="W117">
            <v>0</v>
          </cell>
        </row>
        <row r="118">
          <cell r="W118">
            <v>0</v>
          </cell>
        </row>
        <row r="123">
          <cell r="W123">
            <v>34</v>
          </cell>
        </row>
        <row r="124">
          <cell r="W124">
            <v>3</v>
          </cell>
        </row>
        <row r="133">
          <cell r="W133">
            <v>10</v>
          </cell>
        </row>
        <row r="137">
          <cell r="W137">
            <v>19</v>
          </cell>
        </row>
        <row r="140">
          <cell r="W140">
            <v>3</v>
          </cell>
        </row>
        <row r="141">
          <cell r="W141">
            <v>0</v>
          </cell>
        </row>
        <row r="142">
          <cell r="W142">
            <v>10</v>
          </cell>
        </row>
        <row r="147">
          <cell r="W147">
            <v>0</v>
          </cell>
        </row>
        <row r="148">
          <cell r="W148">
            <v>41</v>
          </cell>
        </row>
        <row r="165">
          <cell r="W165">
            <v>0</v>
          </cell>
        </row>
        <row r="167">
          <cell r="W167">
            <v>1</v>
          </cell>
        </row>
        <row r="168">
          <cell r="W168">
            <v>0</v>
          </cell>
        </row>
        <row r="169">
          <cell r="W169">
            <v>0</v>
          </cell>
        </row>
        <row r="183">
          <cell r="W183">
            <v>0</v>
          </cell>
        </row>
        <row r="190">
          <cell r="W190">
            <v>0</v>
          </cell>
        </row>
        <row r="191">
          <cell r="W191">
            <v>68</v>
          </cell>
        </row>
        <row r="249">
          <cell r="W249">
            <v>11000</v>
          </cell>
        </row>
        <row r="251">
          <cell r="W25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X87">
            <v>24</v>
          </cell>
        </row>
        <row r="88">
          <cell r="X88">
            <v>40</v>
          </cell>
        </row>
        <row r="89">
          <cell r="X89">
            <v>0</v>
          </cell>
        </row>
        <row r="90">
          <cell r="X90">
            <v>0</v>
          </cell>
        </row>
        <row r="99">
          <cell r="X99">
            <v>11</v>
          </cell>
        </row>
        <row r="100">
          <cell r="X100">
            <v>110</v>
          </cell>
        </row>
        <row r="101">
          <cell r="X101">
            <v>0</v>
          </cell>
        </row>
        <row r="102">
          <cell r="X102">
            <v>0</v>
          </cell>
        </row>
        <row r="115">
          <cell r="X115">
            <v>26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25</v>
          </cell>
        </row>
        <row r="123">
          <cell r="X123">
            <v>0</v>
          </cell>
        </row>
        <row r="124">
          <cell r="X124">
            <v>0</v>
          </cell>
        </row>
        <row r="133">
          <cell r="X133">
            <v>12</v>
          </cell>
        </row>
        <row r="137">
          <cell r="X137">
            <v>8</v>
          </cell>
        </row>
        <row r="140">
          <cell r="X140">
            <v>2</v>
          </cell>
        </row>
        <row r="141">
          <cell r="X141">
            <v>0</v>
          </cell>
        </row>
        <row r="142">
          <cell r="X142">
            <v>12</v>
          </cell>
        </row>
        <row r="147">
          <cell r="X147">
            <v>150</v>
          </cell>
        </row>
        <row r="148">
          <cell r="X148">
            <v>17</v>
          </cell>
        </row>
        <row r="165">
          <cell r="X165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1</v>
          </cell>
        </row>
        <row r="183">
          <cell r="X183">
            <v>0</v>
          </cell>
        </row>
        <row r="190">
          <cell r="X190">
            <v>0</v>
          </cell>
        </row>
        <row r="191">
          <cell r="X191">
            <v>5</v>
          </cell>
        </row>
        <row r="249">
          <cell r="X249">
            <v>0</v>
          </cell>
        </row>
        <row r="251">
          <cell r="X25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Y87">
            <v>5</v>
          </cell>
        </row>
        <row r="88">
          <cell r="Y88">
            <v>40</v>
          </cell>
        </row>
        <row r="89">
          <cell r="Y89">
            <v>10</v>
          </cell>
        </row>
        <row r="90">
          <cell r="Y90">
            <v>0</v>
          </cell>
        </row>
        <row r="99">
          <cell r="Y99">
            <v>14</v>
          </cell>
        </row>
        <row r="100">
          <cell r="Y100">
            <v>40</v>
          </cell>
        </row>
        <row r="101">
          <cell r="Y101">
            <v>39</v>
          </cell>
        </row>
        <row r="102">
          <cell r="Y102">
            <v>16</v>
          </cell>
        </row>
        <row r="115">
          <cell r="Y115">
            <v>15</v>
          </cell>
        </row>
        <row r="116">
          <cell r="Y116">
            <v>39</v>
          </cell>
        </row>
        <row r="117">
          <cell r="Y117">
            <v>3</v>
          </cell>
        </row>
        <row r="118">
          <cell r="Y118">
            <v>20</v>
          </cell>
        </row>
        <row r="123">
          <cell r="Y123">
            <v>0</v>
          </cell>
        </row>
        <row r="124">
          <cell r="Y124">
            <v>39</v>
          </cell>
        </row>
        <row r="133">
          <cell r="Y133">
            <v>7</v>
          </cell>
        </row>
        <row r="137">
          <cell r="Y137">
            <v>1</v>
          </cell>
        </row>
        <row r="140">
          <cell r="Y140">
            <v>0</v>
          </cell>
        </row>
        <row r="141">
          <cell r="Y141">
            <v>0</v>
          </cell>
        </row>
        <row r="142">
          <cell r="Y142">
            <v>6</v>
          </cell>
        </row>
        <row r="147">
          <cell r="Y147">
            <v>135</v>
          </cell>
        </row>
        <row r="148">
          <cell r="Y148">
            <v>10</v>
          </cell>
        </row>
        <row r="165">
          <cell r="Y165">
            <v>0</v>
          </cell>
        </row>
        <row r="167">
          <cell r="Y167">
            <v>0</v>
          </cell>
        </row>
        <row r="168">
          <cell r="Y168">
            <v>0</v>
          </cell>
        </row>
        <row r="169">
          <cell r="Y169">
            <v>1</v>
          </cell>
        </row>
        <row r="183">
          <cell r="Y183">
            <v>2</v>
          </cell>
        </row>
        <row r="190">
          <cell r="Y190">
            <v>1</v>
          </cell>
        </row>
        <row r="191">
          <cell r="Y191">
            <v>2</v>
          </cell>
        </row>
        <row r="249">
          <cell r="Y249">
            <v>0</v>
          </cell>
        </row>
        <row r="251">
          <cell r="Y2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I87">
            <v>6</v>
          </cell>
        </row>
        <row r="88">
          <cell r="I88">
            <v>30</v>
          </cell>
        </row>
        <row r="89">
          <cell r="I89">
            <v>6</v>
          </cell>
        </row>
        <row r="90">
          <cell r="I90">
            <v>1</v>
          </cell>
        </row>
        <row r="99">
          <cell r="I99">
            <v>10</v>
          </cell>
        </row>
        <row r="100">
          <cell r="I100">
            <v>30</v>
          </cell>
        </row>
        <row r="101">
          <cell r="I101">
            <v>1</v>
          </cell>
        </row>
        <row r="102">
          <cell r="I102">
            <v>0</v>
          </cell>
        </row>
        <row r="115">
          <cell r="I115">
            <v>10</v>
          </cell>
        </row>
        <row r="116">
          <cell r="I116">
            <v>1</v>
          </cell>
        </row>
        <row r="117">
          <cell r="I117">
            <v>5</v>
          </cell>
        </row>
        <row r="118">
          <cell r="I118">
            <v>0</v>
          </cell>
        </row>
        <row r="123">
          <cell r="I123">
            <v>0</v>
          </cell>
        </row>
        <row r="124">
          <cell r="I124">
            <v>1</v>
          </cell>
        </row>
        <row r="133">
          <cell r="I133">
            <v>12</v>
          </cell>
        </row>
        <row r="137">
          <cell r="I137">
            <v>5</v>
          </cell>
        </row>
        <row r="140">
          <cell r="I140">
            <v>6</v>
          </cell>
        </row>
        <row r="141">
          <cell r="I141">
            <v>0</v>
          </cell>
        </row>
        <row r="142">
          <cell r="I142">
            <v>11</v>
          </cell>
        </row>
        <row r="147">
          <cell r="I147">
            <v>0</v>
          </cell>
        </row>
        <row r="148">
          <cell r="I148">
            <v>15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1</v>
          </cell>
        </row>
        <row r="169">
          <cell r="I169">
            <v>0</v>
          </cell>
        </row>
        <row r="183">
          <cell r="I183">
            <v>0</v>
          </cell>
        </row>
        <row r="190">
          <cell r="I190">
            <v>0</v>
          </cell>
        </row>
        <row r="191">
          <cell r="I191">
            <v>12</v>
          </cell>
        </row>
        <row r="249">
          <cell r="I249">
            <v>11685</v>
          </cell>
        </row>
        <row r="251">
          <cell r="I2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J87">
            <v>1</v>
          </cell>
        </row>
        <row r="88">
          <cell r="J88">
            <v>50</v>
          </cell>
        </row>
        <row r="89">
          <cell r="J89">
            <v>1</v>
          </cell>
        </row>
        <row r="90">
          <cell r="J90">
            <v>1</v>
          </cell>
        </row>
        <row r="99">
          <cell r="J99">
            <v>1</v>
          </cell>
        </row>
        <row r="100">
          <cell r="J100">
            <v>70</v>
          </cell>
        </row>
        <row r="101">
          <cell r="J101">
            <v>0</v>
          </cell>
        </row>
        <row r="102">
          <cell r="J102">
            <v>0</v>
          </cell>
        </row>
        <row r="115">
          <cell r="J115">
            <v>0</v>
          </cell>
        </row>
        <row r="116">
          <cell r="J116">
            <v>15</v>
          </cell>
        </row>
        <row r="117">
          <cell r="J117">
            <v>0</v>
          </cell>
        </row>
        <row r="118">
          <cell r="J118">
            <v>50</v>
          </cell>
        </row>
        <row r="123">
          <cell r="J123">
            <v>0</v>
          </cell>
        </row>
        <row r="124">
          <cell r="J124">
            <v>0</v>
          </cell>
        </row>
        <row r="133">
          <cell r="J133">
            <v>11</v>
          </cell>
        </row>
        <row r="137">
          <cell r="J137">
            <v>18</v>
          </cell>
        </row>
        <row r="140">
          <cell r="J140">
            <v>1</v>
          </cell>
        </row>
        <row r="141">
          <cell r="J141">
            <v>1</v>
          </cell>
        </row>
        <row r="142">
          <cell r="J142">
            <v>11</v>
          </cell>
        </row>
        <row r="147">
          <cell r="J147">
            <v>120</v>
          </cell>
        </row>
        <row r="148">
          <cell r="J148">
            <v>34</v>
          </cell>
        </row>
        <row r="165">
          <cell r="J165">
            <v>0</v>
          </cell>
        </row>
        <row r="167">
          <cell r="J167">
            <v>1</v>
          </cell>
        </row>
        <row r="168">
          <cell r="J168">
            <v>1</v>
          </cell>
        </row>
        <row r="169">
          <cell r="J169">
            <v>1</v>
          </cell>
        </row>
        <row r="183">
          <cell r="J183">
            <v>0</v>
          </cell>
        </row>
        <row r="190">
          <cell r="J190">
            <v>1</v>
          </cell>
        </row>
        <row r="191">
          <cell r="J191">
            <v>10</v>
          </cell>
        </row>
        <row r="249">
          <cell r="J249">
            <v>0</v>
          </cell>
        </row>
        <row r="251">
          <cell r="J251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M87">
            <v>2</v>
          </cell>
        </row>
        <row r="88">
          <cell r="M88">
            <v>25</v>
          </cell>
        </row>
        <row r="89">
          <cell r="M89">
            <v>0</v>
          </cell>
        </row>
        <row r="90">
          <cell r="M90">
            <v>0</v>
          </cell>
        </row>
        <row r="99">
          <cell r="M99">
            <v>3</v>
          </cell>
        </row>
        <row r="100">
          <cell r="M100">
            <v>47</v>
          </cell>
        </row>
        <row r="101">
          <cell r="M101">
            <v>14</v>
          </cell>
        </row>
        <row r="102">
          <cell r="M102">
            <v>0</v>
          </cell>
        </row>
        <row r="115">
          <cell r="M115">
            <v>0</v>
          </cell>
        </row>
        <row r="116">
          <cell r="M116">
            <v>14</v>
          </cell>
        </row>
        <row r="117">
          <cell r="M117">
            <v>0</v>
          </cell>
        </row>
        <row r="118">
          <cell r="M118">
            <v>47</v>
          </cell>
        </row>
        <row r="123">
          <cell r="M123">
            <v>0</v>
          </cell>
        </row>
        <row r="124">
          <cell r="M124">
            <v>21</v>
          </cell>
        </row>
        <row r="133">
          <cell r="M133">
            <v>3</v>
          </cell>
        </row>
        <row r="137">
          <cell r="M137">
            <v>6</v>
          </cell>
        </row>
        <row r="140">
          <cell r="M140">
            <v>1</v>
          </cell>
        </row>
        <row r="141">
          <cell r="M141">
            <v>4</v>
          </cell>
        </row>
        <row r="142">
          <cell r="M142">
            <v>3</v>
          </cell>
        </row>
        <row r="147">
          <cell r="M147">
            <v>55</v>
          </cell>
        </row>
        <row r="148">
          <cell r="M148">
            <v>2</v>
          </cell>
        </row>
        <row r="165">
          <cell r="M165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1</v>
          </cell>
        </row>
        <row r="183">
          <cell r="M183">
            <v>0</v>
          </cell>
        </row>
        <row r="190">
          <cell r="M190">
            <v>0</v>
          </cell>
        </row>
        <row r="191">
          <cell r="M191">
            <v>25</v>
          </cell>
        </row>
        <row r="249">
          <cell r="M249">
            <v>0</v>
          </cell>
        </row>
        <row r="251">
          <cell r="M25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N87">
            <v>14</v>
          </cell>
        </row>
        <row r="88">
          <cell r="N88">
            <v>10</v>
          </cell>
        </row>
        <row r="89">
          <cell r="N89">
            <v>17</v>
          </cell>
        </row>
        <row r="90">
          <cell r="N90">
            <v>0</v>
          </cell>
        </row>
        <row r="99">
          <cell r="N99">
            <v>2</v>
          </cell>
        </row>
        <row r="100">
          <cell r="N100">
            <v>0</v>
          </cell>
        </row>
        <row r="101">
          <cell r="N101">
            <v>38</v>
          </cell>
        </row>
        <row r="102">
          <cell r="N102">
            <v>0</v>
          </cell>
        </row>
        <row r="115">
          <cell r="N115">
            <v>0</v>
          </cell>
        </row>
        <row r="116">
          <cell r="N116">
            <v>51</v>
          </cell>
        </row>
        <row r="117">
          <cell r="N117">
            <v>0</v>
          </cell>
        </row>
        <row r="118">
          <cell r="N118">
            <v>0</v>
          </cell>
        </row>
        <row r="123">
          <cell r="N123">
            <v>46</v>
          </cell>
        </row>
        <row r="124">
          <cell r="N124">
            <v>36</v>
          </cell>
        </row>
        <row r="133">
          <cell r="N133">
            <v>8</v>
          </cell>
        </row>
        <row r="137">
          <cell r="N137">
            <v>17</v>
          </cell>
        </row>
        <row r="140">
          <cell r="N140">
            <v>2</v>
          </cell>
        </row>
        <row r="141">
          <cell r="N141">
            <v>11</v>
          </cell>
        </row>
        <row r="142">
          <cell r="N142">
            <v>11</v>
          </cell>
        </row>
        <row r="147">
          <cell r="N147">
            <v>0</v>
          </cell>
        </row>
        <row r="148">
          <cell r="N148">
            <v>39</v>
          </cell>
        </row>
        <row r="165">
          <cell r="N165">
            <v>0</v>
          </cell>
        </row>
        <row r="167">
          <cell r="N167">
            <v>1</v>
          </cell>
        </row>
        <row r="168">
          <cell r="N168">
            <v>1</v>
          </cell>
        </row>
        <row r="169">
          <cell r="N169">
            <v>1</v>
          </cell>
        </row>
        <row r="183">
          <cell r="N183"/>
        </row>
        <row r="190">
          <cell r="N190">
            <v>1</v>
          </cell>
        </row>
        <row r="191">
          <cell r="N191">
            <v>27</v>
          </cell>
        </row>
        <row r="249">
          <cell r="N249">
            <v>0</v>
          </cell>
        </row>
        <row r="251">
          <cell r="N25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O87">
            <v>11</v>
          </cell>
        </row>
        <row r="88">
          <cell r="O88">
            <v>0</v>
          </cell>
        </row>
        <row r="89">
          <cell r="O89">
            <v>56</v>
          </cell>
        </row>
        <row r="90">
          <cell r="O90">
            <v>16</v>
          </cell>
        </row>
        <row r="99">
          <cell r="O99">
            <v>14</v>
          </cell>
        </row>
        <row r="100">
          <cell r="O100">
            <v>135</v>
          </cell>
        </row>
        <row r="101">
          <cell r="O101">
            <v>29</v>
          </cell>
        </row>
        <row r="102">
          <cell r="O102">
            <v>0</v>
          </cell>
        </row>
        <row r="115">
          <cell r="O115">
            <v>0</v>
          </cell>
        </row>
        <row r="116">
          <cell r="O116">
            <v>63</v>
          </cell>
        </row>
        <row r="117">
          <cell r="O117">
            <v>3</v>
          </cell>
        </row>
        <row r="118">
          <cell r="O118">
            <v>38</v>
          </cell>
        </row>
        <row r="123">
          <cell r="O123">
            <v>0</v>
          </cell>
        </row>
        <row r="124">
          <cell r="O124">
            <v>32</v>
          </cell>
        </row>
        <row r="133">
          <cell r="O133">
            <v>8</v>
          </cell>
        </row>
        <row r="137">
          <cell r="O137">
            <v>3</v>
          </cell>
        </row>
        <row r="140">
          <cell r="O140">
            <v>1</v>
          </cell>
        </row>
        <row r="141">
          <cell r="O141">
            <v>18</v>
          </cell>
        </row>
        <row r="142">
          <cell r="O142">
            <v>9</v>
          </cell>
        </row>
        <row r="147">
          <cell r="O147">
            <v>225</v>
          </cell>
        </row>
        <row r="148">
          <cell r="O148">
            <v>30</v>
          </cell>
        </row>
        <row r="165">
          <cell r="O165">
            <v>4932</v>
          </cell>
        </row>
        <row r="167">
          <cell r="O167">
            <v>2</v>
          </cell>
        </row>
        <row r="168">
          <cell r="O168">
            <v>1</v>
          </cell>
        </row>
        <row r="169">
          <cell r="O169">
            <v>4</v>
          </cell>
        </row>
        <row r="183">
          <cell r="O183">
            <v>0</v>
          </cell>
        </row>
        <row r="190">
          <cell r="O190">
            <v>0</v>
          </cell>
        </row>
        <row r="191">
          <cell r="O191">
            <v>10</v>
          </cell>
        </row>
        <row r="249">
          <cell r="O249">
            <v>8000</v>
          </cell>
        </row>
        <row r="251">
          <cell r="O25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R87">
            <v>2</v>
          </cell>
        </row>
        <row r="88">
          <cell r="R88">
            <v>17</v>
          </cell>
        </row>
        <row r="89">
          <cell r="R89">
            <v>38</v>
          </cell>
        </row>
        <row r="90">
          <cell r="R90">
            <v>0</v>
          </cell>
        </row>
        <row r="99">
          <cell r="R99">
            <v>0</v>
          </cell>
        </row>
        <row r="100">
          <cell r="R100">
            <v>0</v>
          </cell>
        </row>
        <row r="101">
          <cell r="R101">
            <v>6</v>
          </cell>
        </row>
        <row r="102">
          <cell r="R102">
            <v>0</v>
          </cell>
        </row>
        <row r="115">
          <cell r="R115">
            <v>45</v>
          </cell>
        </row>
        <row r="116">
          <cell r="R116">
            <v>15</v>
          </cell>
        </row>
        <row r="117">
          <cell r="R117">
            <v>1</v>
          </cell>
        </row>
        <row r="118">
          <cell r="R118">
            <v>0</v>
          </cell>
        </row>
        <row r="123">
          <cell r="R123">
            <v>0</v>
          </cell>
        </row>
        <row r="124">
          <cell r="R124">
            <v>9</v>
          </cell>
        </row>
        <row r="133">
          <cell r="R133">
            <v>8</v>
          </cell>
        </row>
        <row r="137">
          <cell r="R137">
            <v>3</v>
          </cell>
        </row>
        <row r="140">
          <cell r="R140">
            <v>1</v>
          </cell>
        </row>
        <row r="141">
          <cell r="R141">
            <v>0</v>
          </cell>
        </row>
        <row r="142">
          <cell r="R142">
            <v>8</v>
          </cell>
        </row>
        <row r="147">
          <cell r="R147">
            <v>0</v>
          </cell>
        </row>
        <row r="148">
          <cell r="R148">
            <v>22</v>
          </cell>
        </row>
        <row r="165">
          <cell r="R165">
            <v>0</v>
          </cell>
        </row>
        <row r="167">
          <cell r="R167">
            <v>0</v>
          </cell>
        </row>
        <row r="168">
          <cell r="R168">
            <v>0</v>
          </cell>
        </row>
        <row r="169">
          <cell r="R169">
            <v>0</v>
          </cell>
        </row>
        <row r="183">
          <cell r="R183">
            <v>0</v>
          </cell>
        </row>
        <row r="190">
          <cell r="R190">
            <v>0</v>
          </cell>
        </row>
        <row r="191">
          <cell r="R191">
            <v>143</v>
          </cell>
        </row>
        <row r="249">
          <cell r="R249">
            <v>0</v>
          </cell>
        </row>
        <row r="251">
          <cell r="R25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S87">
            <v>0</v>
          </cell>
        </row>
        <row r="88">
          <cell r="S88">
            <v>20</v>
          </cell>
        </row>
        <row r="89">
          <cell r="S89">
            <v>4</v>
          </cell>
        </row>
        <row r="90">
          <cell r="S90">
            <v>0</v>
          </cell>
        </row>
        <row r="99">
          <cell r="S99">
            <v>0</v>
          </cell>
        </row>
        <row r="100">
          <cell r="S100">
            <v>105</v>
          </cell>
        </row>
        <row r="101">
          <cell r="S101">
            <v>0</v>
          </cell>
        </row>
        <row r="102">
          <cell r="S102">
            <v>0</v>
          </cell>
        </row>
        <row r="115">
          <cell r="S115">
            <v>0</v>
          </cell>
        </row>
        <row r="116">
          <cell r="S116">
            <v>4</v>
          </cell>
        </row>
        <row r="117">
          <cell r="S117">
            <v>2</v>
          </cell>
        </row>
        <row r="118">
          <cell r="S118">
            <v>20</v>
          </cell>
        </row>
        <row r="123">
          <cell r="S123">
            <v>0</v>
          </cell>
        </row>
        <row r="124">
          <cell r="S124">
            <v>3</v>
          </cell>
        </row>
        <row r="133">
          <cell r="S133">
            <v>1</v>
          </cell>
        </row>
        <row r="137">
          <cell r="S137">
            <v>4</v>
          </cell>
        </row>
        <row r="140">
          <cell r="S140">
            <v>1</v>
          </cell>
        </row>
        <row r="141">
          <cell r="S141">
            <v>5</v>
          </cell>
        </row>
        <row r="142">
          <cell r="S142">
            <v>1</v>
          </cell>
        </row>
        <row r="147">
          <cell r="S147">
            <v>55</v>
          </cell>
        </row>
        <row r="148">
          <cell r="S148">
            <v>10</v>
          </cell>
        </row>
        <row r="165">
          <cell r="S165">
            <v>0</v>
          </cell>
        </row>
        <row r="167">
          <cell r="S167">
            <v>0</v>
          </cell>
        </row>
        <row r="168">
          <cell r="S168">
            <v>0</v>
          </cell>
        </row>
        <row r="169">
          <cell r="S169">
            <v>0</v>
          </cell>
        </row>
        <row r="183">
          <cell r="S183">
            <v>1</v>
          </cell>
        </row>
        <row r="190">
          <cell r="S190">
            <v>0</v>
          </cell>
        </row>
        <row r="191">
          <cell r="S191">
            <v>182</v>
          </cell>
        </row>
        <row r="249">
          <cell r="S249">
            <v>0</v>
          </cell>
        </row>
        <row r="251">
          <cell r="S25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infor"/>
    </sheetNames>
    <sheetDataSet>
      <sheetData sheetId="0">
        <row r="87">
          <cell r="T87">
            <v>6</v>
          </cell>
        </row>
        <row r="88">
          <cell r="T88">
            <v>28</v>
          </cell>
        </row>
        <row r="89">
          <cell r="T89">
            <v>6</v>
          </cell>
        </row>
        <row r="90">
          <cell r="T90">
            <v>2</v>
          </cell>
        </row>
        <row r="99">
          <cell r="T99">
            <v>0</v>
          </cell>
        </row>
        <row r="100">
          <cell r="T100">
            <v>55</v>
          </cell>
        </row>
        <row r="101">
          <cell r="T101">
            <v>16</v>
          </cell>
        </row>
        <row r="102">
          <cell r="T102">
            <v>0</v>
          </cell>
        </row>
        <row r="115">
          <cell r="T115">
            <v>10</v>
          </cell>
        </row>
        <row r="116">
          <cell r="T116">
            <v>23</v>
          </cell>
        </row>
        <row r="117">
          <cell r="T117">
            <v>0</v>
          </cell>
        </row>
        <row r="118">
          <cell r="T118">
            <v>20</v>
          </cell>
        </row>
        <row r="123">
          <cell r="T123">
            <v>0</v>
          </cell>
        </row>
        <row r="124">
          <cell r="T124">
            <v>19</v>
          </cell>
        </row>
        <row r="133">
          <cell r="T133">
            <v>11</v>
          </cell>
        </row>
        <row r="137">
          <cell r="T137">
            <v>26</v>
          </cell>
        </row>
        <row r="140">
          <cell r="T140">
            <v>1</v>
          </cell>
        </row>
        <row r="141">
          <cell r="T141">
            <v>0</v>
          </cell>
        </row>
        <row r="142">
          <cell r="T142">
            <v>12</v>
          </cell>
        </row>
        <row r="147">
          <cell r="T147">
            <v>65</v>
          </cell>
        </row>
        <row r="148">
          <cell r="T148">
            <v>25</v>
          </cell>
        </row>
        <row r="165">
          <cell r="T165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2</v>
          </cell>
        </row>
        <row r="183">
          <cell r="T183">
            <v>0</v>
          </cell>
        </row>
        <row r="190">
          <cell r="T190">
            <v>1</v>
          </cell>
        </row>
        <row r="191">
          <cell r="T191">
            <v>26</v>
          </cell>
        </row>
        <row r="249">
          <cell r="T249">
            <v>0</v>
          </cell>
        </row>
        <row r="251">
          <cell r="T25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5"/>
  <sheetViews>
    <sheetView tabSelected="1" topLeftCell="B1" zoomScaleNormal="100" zoomScalePageLayoutView="120" workbookViewId="0">
      <pane ySplit="54" topLeftCell="A163" activePane="bottomLeft" state="frozen"/>
      <selection pane="bottomLeft" activeCell="C4" sqref="C4:C5"/>
    </sheetView>
  </sheetViews>
  <sheetFormatPr defaultRowHeight="17.25"/>
  <cols>
    <col min="1" max="1" width="6.5" style="64" customWidth="1"/>
    <col min="2" max="2" width="40.75" style="64" customWidth="1"/>
    <col min="3" max="3" width="9" style="64" customWidth="1"/>
    <col min="4" max="4" width="9" style="164" customWidth="1"/>
    <col min="5" max="5" width="9" style="69" customWidth="1"/>
    <col min="6" max="7" width="6.625" style="69" customWidth="1"/>
    <col min="8" max="10" width="5.625" style="69" customWidth="1"/>
    <col min="11" max="12" width="6.625" style="69" customWidth="1"/>
    <col min="13" max="15" width="5.625" style="69" customWidth="1"/>
    <col min="16" max="17" width="6.625" style="69" customWidth="1"/>
    <col min="18" max="20" width="5.625" style="69" customWidth="1"/>
    <col min="21" max="21" width="6.625" style="64" customWidth="1"/>
    <col min="22" max="22" width="6.625" style="69" customWidth="1"/>
    <col min="23" max="25" width="5.625" style="69" customWidth="1"/>
    <col min="26" max="26" width="4.5" style="115" customWidth="1"/>
    <col min="27" max="16384" width="9" style="64"/>
  </cols>
  <sheetData>
    <row r="1" spans="1:27" s="66" customFormat="1" ht="2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25"/>
      <c r="W1" s="125"/>
      <c r="X1" s="125"/>
      <c r="Y1" s="125"/>
      <c r="Z1" s="119"/>
      <c r="AA1" s="143"/>
    </row>
    <row r="2" spans="1:27" s="66" customFormat="1" ht="21">
      <c r="A2" s="178" t="s">
        <v>385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25"/>
      <c r="W2" s="125"/>
      <c r="X2" s="125"/>
      <c r="Y2" s="125"/>
      <c r="Z2" s="119"/>
      <c r="AA2" s="143"/>
    </row>
    <row r="3" spans="1:27">
      <c r="A3" s="179" t="s">
        <v>1</v>
      </c>
      <c r="B3" s="109"/>
      <c r="C3" s="1" t="s">
        <v>2</v>
      </c>
      <c r="D3" s="161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2"/>
      <c r="V3" s="67"/>
      <c r="W3" s="67"/>
      <c r="X3" s="67"/>
      <c r="Y3" s="67"/>
      <c r="AA3" s="143"/>
    </row>
    <row r="4" spans="1:27" ht="22.5" customHeight="1">
      <c r="A4" s="180"/>
      <c r="B4" s="107" t="s">
        <v>3</v>
      </c>
      <c r="C4" s="182" t="s">
        <v>4</v>
      </c>
      <c r="D4" s="184" t="s">
        <v>358</v>
      </c>
      <c r="E4" s="186" t="s">
        <v>359</v>
      </c>
      <c r="F4" s="68" t="s">
        <v>5</v>
      </c>
      <c r="G4" s="68" t="s">
        <v>357</v>
      </c>
      <c r="H4" s="166">
        <v>2555</v>
      </c>
      <c r="I4" s="167"/>
      <c r="J4" s="168"/>
      <c r="K4" s="68" t="s">
        <v>6</v>
      </c>
      <c r="L4" s="68" t="s">
        <v>357</v>
      </c>
      <c r="M4" s="166">
        <v>2556</v>
      </c>
      <c r="N4" s="167"/>
      <c r="O4" s="168"/>
      <c r="P4" s="68" t="s">
        <v>7</v>
      </c>
      <c r="Q4" s="68" t="s">
        <v>357</v>
      </c>
      <c r="R4" s="166">
        <v>2556</v>
      </c>
      <c r="S4" s="167"/>
      <c r="T4" s="168"/>
      <c r="U4" s="107" t="s">
        <v>8</v>
      </c>
      <c r="V4" s="68" t="s">
        <v>357</v>
      </c>
      <c r="W4" s="166">
        <v>2556</v>
      </c>
      <c r="X4" s="167"/>
      <c r="Y4" s="168"/>
      <c r="AA4" s="143"/>
    </row>
    <row r="5" spans="1:27">
      <c r="A5" s="181"/>
      <c r="B5" s="108" t="s">
        <v>9</v>
      </c>
      <c r="C5" s="183"/>
      <c r="D5" s="185"/>
      <c r="E5" s="187"/>
      <c r="F5" s="110" t="s">
        <v>10</v>
      </c>
      <c r="G5" s="126" t="s">
        <v>10</v>
      </c>
      <c r="H5" s="135" t="s">
        <v>360</v>
      </c>
      <c r="I5" s="135" t="s">
        <v>361</v>
      </c>
      <c r="J5" s="135" t="s">
        <v>362</v>
      </c>
      <c r="K5" s="110" t="s">
        <v>11</v>
      </c>
      <c r="L5" s="126" t="s">
        <v>11</v>
      </c>
      <c r="M5" s="135" t="s">
        <v>363</v>
      </c>
      <c r="N5" s="135" t="s">
        <v>364</v>
      </c>
      <c r="O5" s="135" t="s">
        <v>365</v>
      </c>
      <c r="P5" s="110" t="s">
        <v>12</v>
      </c>
      <c r="Q5" s="126" t="s">
        <v>12</v>
      </c>
      <c r="R5" s="135" t="s">
        <v>366</v>
      </c>
      <c r="S5" s="135" t="s">
        <v>367</v>
      </c>
      <c r="T5" s="135" t="s">
        <v>368</v>
      </c>
      <c r="U5" s="3" t="s">
        <v>13</v>
      </c>
      <c r="V5" s="126" t="s">
        <v>13</v>
      </c>
      <c r="W5" s="135" t="s">
        <v>386</v>
      </c>
      <c r="X5" s="135" t="s">
        <v>369</v>
      </c>
      <c r="Y5" s="135" t="s">
        <v>370</v>
      </c>
      <c r="AA5" s="143"/>
    </row>
    <row r="6" spans="1:27" ht="18" hidden="1" thickBot="1">
      <c r="A6" s="4"/>
      <c r="B6" s="172" t="s">
        <v>14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  <c r="R6" s="173"/>
      <c r="S6" s="173"/>
      <c r="T6" s="173"/>
      <c r="U6" s="173"/>
      <c r="V6" s="133"/>
      <c r="W6" s="133"/>
      <c r="X6" s="133"/>
      <c r="Y6" s="133"/>
      <c r="Z6" s="127"/>
      <c r="AA6" s="143"/>
    </row>
    <row r="7" spans="1:27" ht="18.75" hidden="1" thickTop="1" thickBot="1">
      <c r="A7" s="5"/>
      <c r="B7" s="6" t="s">
        <v>15</v>
      </c>
      <c r="C7" s="7"/>
      <c r="D7" s="16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127"/>
      <c r="AA7" s="143"/>
    </row>
    <row r="8" spans="1:27" ht="35.25" hidden="1" thickTop="1">
      <c r="A8" s="92" t="s">
        <v>16</v>
      </c>
      <c r="B8" s="9" t="s">
        <v>17</v>
      </c>
      <c r="C8" s="45"/>
      <c r="D8" s="16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  <c r="Y8" s="72"/>
      <c r="AA8" s="143"/>
    </row>
    <row r="9" spans="1:27" hidden="1">
      <c r="A9" s="20"/>
      <c r="B9" s="10" t="s">
        <v>18</v>
      </c>
      <c r="C9" s="46"/>
      <c r="D9" s="101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70"/>
      <c r="W9" s="70"/>
      <c r="X9" s="70"/>
      <c r="Y9" s="70"/>
      <c r="AA9" s="143"/>
    </row>
    <row r="10" spans="1:27" hidden="1">
      <c r="A10" s="20"/>
      <c r="B10" s="11" t="s">
        <v>19</v>
      </c>
      <c r="C10" s="46" t="s">
        <v>20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50"/>
      <c r="V10" s="101"/>
      <c r="W10" s="101"/>
      <c r="X10" s="101"/>
      <c r="Y10" s="101"/>
      <c r="Z10" s="115" t="s">
        <v>294</v>
      </c>
      <c r="AA10" s="143"/>
    </row>
    <row r="11" spans="1:27" hidden="1">
      <c r="A11" s="93"/>
      <c r="B11" s="10" t="s">
        <v>21</v>
      </c>
      <c r="C11" s="47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50"/>
      <c r="V11" s="101"/>
      <c r="W11" s="101"/>
      <c r="X11" s="101"/>
      <c r="Y11" s="101"/>
      <c r="AA11" s="143"/>
    </row>
    <row r="12" spans="1:27" ht="34.5" hidden="1">
      <c r="A12" s="20"/>
      <c r="B12" s="11" t="s">
        <v>22</v>
      </c>
      <c r="C12" s="46" t="s">
        <v>23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15" t="s">
        <v>293</v>
      </c>
      <c r="AA12" s="143"/>
    </row>
    <row r="13" spans="1:27" hidden="1">
      <c r="A13" s="12"/>
      <c r="B13" s="13"/>
      <c r="C13" s="65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2"/>
      <c r="V13" s="151"/>
      <c r="W13" s="151"/>
      <c r="X13" s="151"/>
      <c r="Y13" s="151"/>
      <c r="AA13" s="143"/>
    </row>
    <row r="14" spans="1:27" hidden="1">
      <c r="A14" s="94"/>
      <c r="B14" s="12" t="s">
        <v>24</v>
      </c>
      <c r="C14" s="48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5"/>
      <c r="V14" s="154"/>
      <c r="W14" s="154"/>
      <c r="X14" s="154"/>
      <c r="Y14" s="154"/>
      <c r="AA14" s="143"/>
    </row>
    <row r="15" spans="1:27" hidden="1">
      <c r="A15" s="93"/>
      <c r="B15" s="14" t="s">
        <v>25</v>
      </c>
      <c r="C15" s="49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50"/>
      <c r="V15" s="101"/>
      <c r="W15" s="101"/>
      <c r="X15" s="101"/>
      <c r="Y15" s="101"/>
      <c r="AA15" s="143"/>
    </row>
    <row r="16" spans="1:27" hidden="1">
      <c r="A16" s="93"/>
      <c r="B16" s="15" t="s">
        <v>26</v>
      </c>
      <c r="C16" s="50" t="s">
        <v>27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50"/>
      <c r="V16" s="101"/>
      <c r="W16" s="101"/>
      <c r="X16" s="101"/>
      <c r="Y16" s="101"/>
      <c r="Z16" s="118" t="s">
        <v>298</v>
      </c>
      <c r="AA16" s="143"/>
    </row>
    <row r="17" spans="1:27" hidden="1">
      <c r="A17" s="95"/>
      <c r="B17" s="14" t="s">
        <v>28</v>
      </c>
      <c r="C17" s="49" t="s">
        <v>27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50"/>
      <c r="V17" s="101"/>
      <c r="W17" s="101"/>
      <c r="X17" s="101"/>
      <c r="Y17" s="101"/>
      <c r="Z17" s="115" t="s">
        <v>296</v>
      </c>
      <c r="AA17" s="143"/>
    </row>
    <row r="18" spans="1:27" hidden="1">
      <c r="A18" s="95"/>
      <c r="B18" s="14" t="s">
        <v>29</v>
      </c>
      <c r="C18" s="49" t="s">
        <v>27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50"/>
      <c r="V18" s="101"/>
      <c r="W18" s="101"/>
      <c r="X18" s="101"/>
      <c r="Y18" s="101"/>
      <c r="AA18" s="143" t="s">
        <v>371</v>
      </c>
    </row>
    <row r="19" spans="1:27" hidden="1">
      <c r="A19" s="95"/>
      <c r="B19" s="14" t="s">
        <v>30</v>
      </c>
      <c r="C19" s="49" t="s">
        <v>27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50"/>
      <c r="V19" s="101"/>
      <c r="W19" s="101"/>
      <c r="X19" s="101"/>
      <c r="Y19" s="101"/>
      <c r="AA19" s="143" t="s">
        <v>371</v>
      </c>
    </row>
    <row r="20" spans="1:27" hidden="1">
      <c r="A20" s="95"/>
      <c r="B20" s="16" t="s">
        <v>31</v>
      </c>
      <c r="C20" s="51" t="s">
        <v>27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50"/>
      <c r="V20" s="101"/>
      <c r="W20" s="101"/>
      <c r="X20" s="101"/>
      <c r="Y20" s="101"/>
      <c r="AA20" s="143" t="s">
        <v>371</v>
      </c>
    </row>
    <row r="21" spans="1:27" hidden="1">
      <c r="A21" s="95"/>
      <c r="B21" s="16" t="s">
        <v>32</v>
      </c>
      <c r="C21" s="51" t="s">
        <v>27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50"/>
      <c r="V21" s="101"/>
      <c r="W21" s="101"/>
      <c r="X21" s="101"/>
      <c r="Y21" s="101"/>
      <c r="AA21" s="143" t="s">
        <v>371</v>
      </c>
    </row>
    <row r="22" spans="1:27" hidden="1">
      <c r="A22" s="95"/>
      <c r="B22" s="14" t="s">
        <v>33</v>
      </c>
      <c r="C22" s="49" t="s">
        <v>27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50"/>
      <c r="V22" s="101"/>
      <c r="W22" s="101"/>
      <c r="X22" s="101"/>
      <c r="Y22" s="101"/>
      <c r="AA22" s="143" t="s">
        <v>371</v>
      </c>
    </row>
    <row r="23" spans="1:27" hidden="1">
      <c r="A23" s="96"/>
      <c r="B23" s="17" t="s">
        <v>34</v>
      </c>
      <c r="C23" s="52" t="s">
        <v>27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50"/>
      <c r="V23" s="101"/>
      <c r="W23" s="101"/>
      <c r="X23" s="101"/>
      <c r="Y23" s="101"/>
      <c r="Z23" s="115" t="s">
        <v>295</v>
      </c>
      <c r="AA23" s="143"/>
    </row>
    <row r="24" spans="1:27" hidden="1">
      <c r="A24" s="95"/>
      <c r="B24" s="14" t="s">
        <v>35</v>
      </c>
      <c r="C24" s="49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50"/>
      <c r="V24" s="101"/>
      <c r="W24" s="101"/>
      <c r="X24" s="101"/>
      <c r="Y24" s="101"/>
      <c r="AA24" s="143" t="s">
        <v>371</v>
      </c>
    </row>
    <row r="25" spans="1:27" hidden="1">
      <c r="A25" s="95"/>
      <c r="B25" s="14" t="s">
        <v>36</v>
      </c>
      <c r="C25" s="49" t="s">
        <v>27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50"/>
      <c r="V25" s="101"/>
      <c r="W25" s="101"/>
      <c r="X25" s="101"/>
      <c r="Y25" s="101"/>
      <c r="AA25" s="143" t="s">
        <v>371</v>
      </c>
    </row>
    <row r="26" spans="1:27" hidden="1">
      <c r="A26" s="95"/>
      <c r="B26" s="14" t="s">
        <v>37</v>
      </c>
      <c r="C26" s="49" t="s">
        <v>27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50"/>
      <c r="V26" s="101"/>
      <c r="W26" s="101"/>
      <c r="X26" s="101"/>
      <c r="Y26" s="101"/>
      <c r="Z26" s="115" t="s">
        <v>297</v>
      </c>
      <c r="AA26" s="143"/>
    </row>
    <row r="27" spans="1:27" hidden="1">
      <c r="A27" s="95"/>
      <c r="B27" s="14" t="s">
        <v>38</v>
      </c>
      <c r="C27" s="49" t="s">
        <v>27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50"/>
      <c r="V27" s="101"/>
      <c r="W27" s="101"/>
      <c r="X27" s="101"/>
      <c r="Y27" s="101"/>
      <c r="AA27" s="143" t="s">
        <v>371</v>
      </c>
    </row>
    <row r="28" spans="1:27" hidden="1">
      <c r="A28" s="95"/>
      <c r="B28" s="14" t="s">
        <v>39</v>
      </c>
      <c r="C28" s="49" t="s">
        <v>27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50"/>
      <c r="V28" s="101"/>
      <c r="W28" s="101"/>
      <c r="X28" s="101"/>
      <c r="Y28" s="101"/>
      <c r="AA28" s="143" t="s">
        <v>371</v>
      </c>
    </row>
    <row r="29" spans="1:27" hidden="1">
      <c r="A29" s="95"/>
      <c r="B29" s="14" t="s">
        <v>40</v>
      </c>
      <c r="C29" s="49" t="s">
        <v>27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50"/>
      <c r="V29" s="101"/>
      <c r="W29" s="101"/>
      <c r="X29" s="101"/>
      <c r="Y29" s="101"/>
      <c r="AA29" s="143" t="s">
        <v>371</v>
      </c>
    </row>
    <row r="30" spans="1:27" hidden="1">
      <c r="A30" s="95"/>
      <c r="B30" s="16" t="s">
        <v>41</v>
      </c>
      <c r="C30" s="51" t="s">
        <v>27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50"/>
      <c r="V30" s="101"/>
      <c r="W30" s="101"/>
      <c r="X30" s="101"/>
      <c r="Y30" s="101"/>
      <c r="AA30" s="143" t="s">
        <v>371</v>
      </c>
    </row>
    <row r="31" spans="1:27" hidden="1">
      <c r="A31" s="95"/>
      <c r="B31" s="16" t="s">
        <v>42</v>
      </c>
      <c r="C31" s="51" t="s">
        <v>27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50"/>
      <c r="V31" s="101"/>
      <c r="W31" s="101"/>
      <c r="X31" s="101"/>
      <c r="Y31" s="101"/>
      <c r="AA31" s="143" t="s">
        <v>371</v>
      </c>
    </row>
    <row r="32" spans="1:27" hidden="1">
      <c r="A32" s="95"/>
      <c r="B32" s="14" t="s">
        <v>43</v>
      </c>
      <c r="C32" s="49" t="s">
        <v>27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50"/>
      <c r="V32" s="101"/>
      <c r="W32" s="101"/>
      <c r="X32" s="101"/>
      <c r="Y32" s="101"/>
      <c r="AA32" s="143" t="s">
        <v>371</v>
      </c>
    </row>
    <row r="33" spans="1:27" hidden="1">
      <c r="A33" s="95"/>
      <c r="B33" s="14" t="s">
        <v>44</v>
      </c>
      <c r="C33" s="49" t="s">
        <v>27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50"/>
      <c r="V33" s="101"/>
      <c r="W33" s="101"/>
      <c r="X33" s="101"/>
      <c r="Y33" s="101"/>
      <c r="AA33" s="143" t="s">
        <v>371</v>
      </c>
    </row>
    <row r="34" spans="1:27" ht="34.5" hidden="1">
      <c r="A34" s="95"/>
      <c r="B34" s="14" t="s">
        <v>45</v>
      </c>
      <c r="C34" s="49" t="s">
        <v>27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AA34" s="143" t="s">
        <v>371</v>
      </c>
    </row>
    <row r="35" spans="1:27" hidden="1">
      <c r="A35" s="95"/>
      <c r="B35" s="15" t="s">
        <v>46</v>
      </c>
      <c r="C35" s="4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50"/>
      <c r="V35" s="101"/>
      <c r="W35" s="101"/>
      <c r="X35" s="101"/>
      <c r="Y35" s="101"/>
      <c r="AA35" s="143"/>
    </row>
    <row r="36" spans="1:27" hidden="1">
      <c r="A36" s="95"/>
      <c r="B36" s="14" t="s">
        <v>222</v>
      </c>
      <c r="C36" s="49" t="s">
        <v>47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50"/>
      <c r="V36" s="101"/>
      <c r="W36" s="101"/>
      <c r="X36" s="101"/>
      <c r="Y36" s="101"/>
      <c r="Z36" s="115" t="s">
        <v>299</v>
      </c>
      <c r="AA36" s="143"/>
    </row>
    <row r="37" spans="1:27" hidden="1">
      <c r="A37" s="95"/>
      <c r="B37" s="14" t="s">
        <v>223</v>
      </c>
      <c r="C37" s="49" t="s">
        <v>47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50"/>
      <c r="V37" s="101"/>
      <c r="W37" s="101"/>
      <c r="X37" s="101"/>
      <c r="Y37" s="101"/>
      <c r="AA37" s="146" t="s">
        <v>371</v>
      </c>
    </row>
    <row r="38" spans="1:27" ht="34.5" hidden="1">
      <c r="A38" s="95"/>
      <c r="B38" s="14" t="s">
        <v>224</v>
      </c>
      <c r="C38" s="49" t="s">
        <v>47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AA38" s="143" t="s">
        <v>371</v>
      </c>
    </row>
    <row r="39" spans="1:27" ht="34.5" hidden="1">
      <c r="A39" s="95"/>
      <c r="B39" s="14" t="s">
        <v>225</v>
      </c>
      <c r="C39" s="49" t="s">
        <v>226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AA39" s="143" t="s">
        <v>371</v>
      </c>
    </row>
    <row r="40" spans="1:27" hidden="1">
      <c r="A40" s="95"/>
      <c r="B40" s="14" t="s">
        <v>227</v>
      </c>
      <c r="C40" s="49" t="s">
        <v>47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15" t="s">
        <v>300</v>
      </c>
      <c r="AA40" s="143"/>
    </row>
    <row r="41" spans="1:27" hidden="1">
      <c r="A41" s="95"/>
      <c r="B41" s="14" t="s">
        <v>228</v>
      </c>
      <c r="C41" s="49" t="s">
        <v>47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AA41" s="143" t="s">
        <v>371</v>
      </c>
    </row>
    <row r="42" spans="1:27" hidden="1">
      <c r="A42" s="95"/>
      <c r="B42" s="14" t="s">
        <v>229</v>
      </c>
      <c r="C42" s="49" t="s">
        <v>47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AA42" s="143" t="s">
        <v>371</v>
      </c>
    </row>
    <row r="43" spans="1:27" hidden="1">
      <c r="A43" s="95"/>
      <c r="B43" s="14" t="s">
        <v>230</v>
      </c>
      <c r="C43" s="49" t="s">
        <v>47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AA43" s="143" t="s">
        <v>371</v>
      </c>
    </row>
    <row r="44" spans="1:27" hidden="1">
      <c r="A44" s="95"/>
      <c r="B44" s="14" t="s">
        <v>231</v>
      </c>
      <c r="C44" s="49" t="s">
        <v>47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50"/>
      <c r="V44" s="101"/>
      <c r="W44" s="101"/>
      <c r="X44" s="101"/>
      <c r="Y44" s="101"/>
      <c r="Z44" s="115" t="s">
        <v>301</v>
      </c>
      <c r="AA44" s="143"/>
    </row>
    <row r="45" spans="1:27" hidden="1">
      <c r="A45" s="95"/>
      <c r="B45" s="14" t="s">
        <v>232</v>
      </c>
      <c r="C45" s="49" t="s">
        <v>47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50"/>
      <c r="V45" s="101"/>
      <c r="W45" s="101"/>
      <c r="X45" s="101"/>
      <c r="Y45" s="101"/>
      <c r="AA45" s="143" t="s">
        <v>371</v>
      </c>
    </row>
    <row r="46" spans="1:27" ht="34.5" hidden="1">
      <c r="A46" s="95"/>
      <c r="B46" s="14" t="s">
        <v>233</v>
      </c>
      <c r="C46" s="49" t="s">
        <v>47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AA46" s="143" t="s">
        <v>371</v>
      </c>
    </row>
    <row r="47" spans="1:27" hidden="1">
      <c r="A47" s="95"/>
      <c r="B47" s="14" t="s">
        <v>234</v>
      </c>
      <c r="C47" s="49" t="s">
        <v>20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15" t="s">
        <v>302</v>
      </c>
      <c r="AA47" s="143"/>
    </row>
    <row r="48" spans="1:27" hidden="1">
      <c r="A48" s="95"/>
      <c r="B48" s="14" t="s">
        <v>235</v>
      </c>
      <c r="C48" s="49" t="s">
        <v>20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AA48" s="143" t="s">
        <v>371</v>
      </c>
    </row>
    <row r="49" spans="1:27" hidden="1">
      <c r="A49" s="95"/>
      <c r="B49" s="14" t="s">
        <v>236</v>
      </c>
      <c r="C49" s="49" t="s">
        <v>27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AA49" s="143" t="s">
        <v>371</v>
      </c>
    </row>
    <row r="50" spans="1:27" hidden="1">
      <c r="A50" s="95"/>
      <c r="B50" s="14" t="s">
        <v>237</v>
      </c>
      <c r="C50" s="49" t="s">
        <v>27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50"/>
      <c r="V50" s="101"/>
      <c r="W50" s="101"/>
      <c r="X50" s="101"/>
      <c r="Y50" s="101"/>
      <c r="Z50" s="115" t="s">
        <v>303</v>
      </c>
      <c r="AA50" s="143"/>
    </row>
    <row r="51" spans="1:27" hidden="1">
      <c r="A51" s="95"/>
      <c r="B51" s="14" t="s">
        <v>48</v>
      </c>
      <c r="C51" s="49" t="s">
        <v>27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50"/>
      <c r="V51" s="101"/>
      <c r="W51" s="101"/>
      <c r="X51" s="101"/>
      <c r="Y51" s="101"/>
      <c r="AA51" s="143" t="s">
        <v>371</v>
      </c>
    </row>
    <row r="52" spans="1:27" hidden="1">
      <c r="A52" s="95"/>
      <c r="B52" s="17" t="s">
        <v>49</v>
      </c>
      <c r="C52" s="52" t="s">
        <v>27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50"/>
      <c r="V52" s="101"/>
      <c r="W52" s="101"/>
      <c r="X52" s="101"/>
      <c r="Y52" s="101"/>
      <c r="AA52" s="143" t="s">
        <v>371</v>
      </c>
    </row>
    <row r="53" spans="1:27" hidden="1">
      <c r="A53" s="95"/>
      <c r="B53" s="14" t="s">
        <v>50</v>
      </c>
      <c r="C53" s="49" t="s">
        <v>27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50"/>
      <c r="V53" s="101"/>
      <c r="W53" s="101"/>
      <c r="X53" s="101"/>
      <c r="Y53" s="101"/>
      <c r="AA53" s="143" t="s">
        <v>371</v>
      </c>
    </row>
    <row r="54" spans="1:27" ht="22.5" hidden="1" customHeight="1">
      <c r="A54" s="95"/>
      <c r="B54" s="141"/>
      <c r="C54" s="142"/>
      <c r="D54" s="101"/>
      <c r="E54" s="101"/>
      <c r="F54" s="101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0"/>
      <c r="W54" s="70"/>
      <c r="X54" s="70"/>
      <c r="Y54" s="70"/>
      <c r="AA54" s="143"/>
    </row>
    <row r="55" spans="1:27">
      <c r="A55" s="169" t="s">
        <v>15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1"/>
      <c r="W55" s="171"/>
      <c r="X55" s="171"/>
      <c r="Y55" s="171"/>
      <c r="AA55" s="143"/>
    </row>
    <row r="56" spans="1:27" ht="34.5">
      <c r="A56" s="74" t="s">
        <v>51</v>
      </c>
      <c r="B56" s="18" t="s">
        <v>52</v>
      </c>
      <c r="C56" s="53"/>
      <c r="D56" s="154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  <c r="V56" s="88"/>
      <c r="W56" s="88"/>
      <c r="X56" s="88"/>
      <c r="Y56" s="88"/>
      <c r="AA56" s="143"/>
    </row>
    <row r="57" spans="1:27">
      <c r="A57" s="20"/>
      <c r="B57" s="19" t="s">
        <v>53</v>
      </c>
      <c r="C57" s="54"/>
      <c r="D57" s="101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1"/>
      <c r="V57" s="70"/>
      <c r="W57" s="70"/>
      <c r="X57" s="70"/>
      <c r="Y57" s="70"/>
      <c r="AA57" s="143"/>
    </row>
    <row r="58" spans="1:27" ht="51.75" hidden="1">
      <c r="A58" s="20"/>
      <c r="B58" s="14" t="s">
        <v>277</v>
      </c>
      <c r="C58" s="49" t="s">
        <v>54</v>
      </c>
      <c r="D58" s="101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115" t="s">
        <v>312</v>
      </c>
      <c r="AA58" s="143"/>
    </row>
    <row r="59" spans="1:27" ht="51.75">
      <c r="A59" s="20"/>
      <c r="B59" s="14" t="s">
        <v>278</v>
      </c>
      <c r="C59" s="49" t="s">
        <v>54</v>
      </c>
      <c r="D59" s="101">
        <v>90</v>
      </c>
      <c r="E59" s="70">
        <f t="shared" ref="E59:J59" si="0">SUM((E93+E96)*100/8642)</f>
        <v>7.729692200879426</v>
      </c>
      <c r="F59" s="70"/>
      <c r="G59" s="70">
        <f t="shared" si="0"/>
        <v>1.4695672298079148</v>
      </c>
      <c r="H59" s="70">
        <f t="shared" si="0"/>
        <v>0.18514232816477666</v>
      </c>
      <c r="I59" s="70">
        <f t="shared" si="0"/>
        <v>0.46285582041194168</v>
      </c>
      <c r="J59" s="70">
        <f t="shared" si="0"/>
        <v>0.82156908123119643</v>
      </c>
      <c r="K59" s="70">
        <v>45</v>
      </c>
      <c r="L59" s="70">
        <f t="shared" ref="L59:O59" si="1">SUM((L93+L96)*100/8642)</f>
        <v>2.3258504975700069</v>
      </c>
      <c r="M59" s="70">
        <f t="shared" si="1"/>
        <v>0.57856977551492705</v>
      </c>
      <c r="N59" s="70">
        <f t="shared" si="1"/>
        <v>2.3142791020597082E-2</v>
      </c>
      <c r="O59" s="70">
        <f t="shared" si="1"/>
        <v>1.7241379310344827</v>
      </c>
      <c r="P59" s="70"/>
      <c r="Q59" s="70">
        <f t="shared" ref="Q59:T59" si="2">SUM((Q93+Q96)*100/8642)</f>
        <v>1.8514232816477667</v>
      </c>
      <c r="R59" s="70">
        <f t="shared" si="2"/>
        <v>0</v>
      </c>
      <c r="S59" s="70">
        <f t="shared" si="2"/>
        <v>1.2149965285813469</v>
      </c>
      <c r="T59" s="70">
        <f t="shared" si="2"/>
        <v>0.63642675306641983</v>
      </c>
      <c r="U59" s="70">
        <v>90</v>
      </c>
      <c r="V59" s="70">
        <f t="shared" ref="V59:X59" si="3">SUM((V93+V96)*100/8642)</f>
        <v>2.0828511918537376</v>
      </c>
      <c r="W59" s="70">
        <f t="shared" si="3"/>
        <v>5.785697755149271E-2</v>
      </c>
      <c r="X59" s="70">
        <f t="shared" si="3"/>
        <v>1.4001388567461235</v>
      </c>
      <c r="Y59" s="70">
        <f>SUM((Y93+Y96)*100/8642)</f>
        <v>0.62485535755612132</v>
      </c>
      <c r="Z59" s="115" t="s">
        <v>319</v>
      </c>
      <c r="AA59" s="143"/>
    </row>
    <row r="60" spans="1:27" ht="34.5">
      <c r="A60" s="20"/>
      <c r="B60" s="14" t="s">
        <v>283</v>
      </c>
      <c r="C60" s="49" t="s">
        <v>54</v>
      </c>
      <c r="D60" s="101">
        <v>90</v>
      </c>
      <c r="E60" s="70">
        <f t="shared" ref="E60:J60" si="4">SUM(E130*100/418050)</f>
        <v>2.3920583662241358E-2</v>
      </c>
      <c r="F60" s="70"/>
      <c r="G60" s="70">
        <f t="shared" si="4"/>
        <v>7.6545867719172347E-3</v>
      </c>
      <c r="H60" s="70">
        <f t="shared" si="4"/>
        <v>2.1528525296017221E-3</v>
      </c>
      <c r="I60" s="70">
        <f t="shared" si="4"/>
        <v>2.8704700394689632E-3</v>
      </c>
      <c r="J60" s="70">
        <f t="shared" si="4"/>
        <v>2.6312642028465494E-3</v>
      </c>
      <c r="K60" s="70">
        <v>45</v>
      </c>
      <c r="L60" s="70">
        <f t="shared" ref="L60:O60" si="5">SUM(L130*100/418050)</f>
        <v>4.544910895825858E-3</v>
      </c>
      <c r="M60" s="70">
        <f t="shared" si="5"/>
        <v>7.176175098672408E-4</v>
      </c>
      <c r="N60" s="70">
        <f t="shared" si="5"/>
        <v>1.9136466929793087E-3</v>
      </c>
      <c r="O60" s="70">
        <f t="shared" si="5"/>
        <v>1.9136466929793087E-3</v>
      </c>
      <c r="P60" s="70"/>
      <c r="Q60" s="70">
        <f t="shared" ref="Q60:T60" si="6">SUM(Q130*100/418050)</f>
        <v>4.7841167324482719E-3</v>
      </c>
      <c r="R60" s="70">
        <f t="shared" si="6"/>
        <v>1.9136466929793087E-3</v>
      </c>
      <c r="S60" s="70">
        <f t="shared" si="6"/>
        <v>2.3920583662241358E-4</v>
      </c>
      <c r="T60" s="70">
        <f t="shared" si="6"/>
        <v>2.6312642028465494E-3</v>
      </c>
      <c r="U60" s="70">
        <v>90</v>
      </c>
      <c r="V60" s="70">
        <f t="shared" ref="V60:X60" si="7">SUM(V130*100/418050)</f>
        <v>6.936969262049994E-3</v>
      </c>
      <c r="W60" s="70">
        <f t="shared" si="7"/>
        <v>2.3920583662241359E-3</v>
      </c>
      <c r="X60" s="70">
        <f t="shared" si="7"/>
        <v>2.8704700394689632E-3</v>
      </c>
      <c r="Y60" s="70">
        <f>SUM(Y130*100/418050)</f>
        <v>1.674440856356895E-3</v>
      </c>
      <c r="Z60" s="115" t="s">
        <v>324</v>
      </c>
      <c r="AA60" s="143"/>
    </row>
    <row r="61" spans="1:27" hidden="1">
      <c r="A61" s="20"/>
      <c r="B61" s="19" t="s">
        <v>55</v>
      </c>
      <c r="C61" s="49"/>
      <c r="D61" s="101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AA61" s="143"/>
    </row>
    <row r="62" spans="1:27" hidden="1">
      <c r="A62" s="95"/>
      <c r="B62" s="14" t="s">
        <v>56</v>
      </c>
      <c r="C62" s="49" t="s">
        <v>57</v>
      </c>
      <c r="D62" s="101">
        <v>4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115" t="s">
        <v>293</v>
      </c>
      <c r="AA62" s="143"/>
    </row>
    <row r="63" spans="1:27" ht="34.5" hidden="1">
      <c r="A63" s="95"/>
      <c r="B63" s="17" t="s">
        <v>58</v>
      </c>
      <c r="C63" s="52" t="s">
        <v>57</v>
      </c>
      <c r="D63" s="101">
        <v>4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115" t="s">
        <v>293</v>
      </c>
      <c r="AA63" s="143"/>
    </row>
    <row r="64" spans="1:27">
      <c r="A64" s="97"/>
      <c r="B64" s="21"/>
      <c r="C64" s="48"/>
      <c r="D64" s="151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7"/>
      <c r="V64" s="86"/>
      <c r="W64" s="86"/>
      <c r="X64" s="86"/>
      <c r="Y64" s="86"/>
      <c r="AA64" s="143"/>
    </row>
    <row r="65" spans="1:27">
      <c r="A65" s="98"/>
      <c r="B65" s="22" t="s">
        <v>59</v>
      </c>
      <c r="C65" s="53"/>
      <c r="D65" s="154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9"/>
      <c r="V65" s="88"/>
      <c r="W65" s="88"/>
      <c r="X65" s="88"/>
      <c r="Y65" s="88"/>
      <c r="AA65" s="143"/>
    </row>
    <row r="66" spans="1:27" ht="51.75">
      <c r="A66" s="75"/>
      <c r="B66" s="23" t="s">
        <v>60</v>
      </c>
      <c r="C66" s="50" t="s">
        <v>61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18" t="s">
        <v>311</v>
      </c>
      <c r="AA66" s="143"/>
    </row>
    <row r="67" spans="1:27" hidden="1">
      <c r="A67" s="75"/>
      <c r="B67" s="24" t="s">
        <v>62</v>
      </c>
      <c r="C67" s="55" t="s">
        <v>63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50"/>
      <c r="V67" s="101"/>
      <c r="W67" s="101"/>
      <c r="X67" s="101"/>
      <c r="Y67" s="101"/>
      <c r="Z67" s="116" t="s">
        <v>305</v>
      </c>
      <c r="AA67" s="143"/>
    </row>
    <row r="68" spans="1:27" hidden="1">
      <c r="A68" s="75"/>
      <c r="B68" s="24" t="s">
        <v>64</v>
      </c>
      <c r="C68" s="55" t="s">
        <v>63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50"/>
      <c r="V68" s="101"/>
      <c r="W68" s="101"/>
      <c r="X68" s="101"/>
      <c r="Y68" s="101"/>
      <c r="Z68" s="115" t="s">
        <v>304</v>
      </c>
      <c r="AA68" s="143"/>
    </row>
    <row r="69" spans="1:27" hidden="1">
      <c r="A69" s="75"/>
      <c r="B69" s="24" t="s">
        <v>65</v>
      </c>
      <c r="C69" s="55" t="s">
        <v>66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50"/>
      <c r="V69" s="101"/>
      <c r="W69" s="101"/>
      <c r="X69" s="101"/>
      <c r="Y69" s="101"/>
      <c r="AA69" s="143" t="s">
        <v>372</v>
      </c>
    </row>
    <row r="70" spans="1:27" hidden="1">
      <c r="A70" s="75"/>
      <c r="B70" s="24" t="s">
        <v>67</v>
      </c>
      <c r="C70" s="55" t="s">
        <v>63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50"/>
      <c r="V70" s="101"/>
      <c r="W70" s="101"/>
      <c r="X70" s="101"/>
      <c r="Y70" s="101"/>
      <c r="AA70" s="143" t="s">
        <v>372</v>
      </c>
    </row>
    <row r="71" spans="1:27" hidden="1">
      <c r="A71" s="75"/>
      <c r="B71" s="24" t="s">
        <v>68</v>
      </c>
      <c r="C71" s="55" t="s">
        <v>66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50"/>
      <c r="V71" s="101"/>
      <c r="W71" s="101"/>
      <c r="X71" s="101"/>
      <c r="Y71" s="101"/>
      <c r="AA71" s="143" t="s">
        <v>372</v>
      </c>
    </row>
    <row r="72" spans="1:27" hidden="1">
      <c r="A72" s="75"/>
      <c r="B72" s="24" t="s">
        <v>69</v>
      </c>
      <c r="C72" s="55" t="s">
        <v>63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50"/>
      <c r="V72" s="101"/>
      <c r="W72" s="101"/>
      <c r="X72" s="101"/>
      <c r="Y72" s="101"/>
      <c r="AA72" s="143" t="s">
        <v>373</v>
      </c>
    </row>
    <row r="73" spans="1:27" hidden="1">
      <c r="A73" s="75"/>
      <c r="B73" s="24" t="s">
        <v>240</v>
      </c>
      <c r="C73" s="55" t="s">
        <v>70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50"/>
      <c r="V73" s="101"/>
      <c r="W73" s="101"/>
      <c r="X73" s="101"/>
      <c r="Y73" s="101"/>
      <c r="AA73" s="143" t="s">
        <v>374</v>
      </c>
    </row>
    <row r="74" spans="1:27" hidden="1">
      <c r="A74" s="75"/>
      <c r="B74" s="24" t="s">
        <v>71</v>
      </c>
      <c r="C74" s="55" t="s">
        <v>72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50"/>
      <c r="V74" s="101"/>
      <c r="W74" s="101"/>
      <c r="X74" s="101"/>
      <c r="Y74" s="101"/>
      <c r="Z74" s="116" t="s">
        <v>307</v>
      </c>
      <c r="AA74" s="143"/>
    </row>
    <row r="75" spans="1:27" hidden="1">
      <c r="A75" s="75"/>
      <c r="B75" s="24" t="s">
        <v>73</v>
      </c>
      <c r="C75" s="55" t="s">
        <v>72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50"/>
      <c r="V75" s="101"/>
      <c r="W75" s="101"/>
      <c r="X75" s="101"/>
      <c r="Y75" s="101"/>
      <c r="Z75" s="115" t="s">
        <v>306</v>
      </c>
      <c r="AA75" s="143"/>
    </row>
    <row r="76" spans="1:27" ht="34.5" hidden="1">
      <c r="A76" s="75"/>
      <c r="B76" s="25" t="s">
        <v>74</v>
      </c>
      <c r="C76" s="56" t="s">
        <v>72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AA76" s="143" t="s">
        <v>375</v>
      </c>
    </row>
    <row r="77" spans="1:27" ht="34.5" hidden="1">
      <c r="A77" s="75"/>
      <c r="B77" s="25" t="s">
        <v>75</v>
      </c>
      <c r="C77" s="56" t="s">
        <v>72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AA77" s="143" t="s">
        <v>375</v>
      </c>
    </row>
    <row r="78" spans="1:27" hidden="1">
      <c r="A78" s="75"/>
      <c r="B78" s="24" t="s">
        <v>76</v>
      </c>
      <c r="C78" s="55" t="s">
        <v>72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AA78" s="143" t="s">
        <v>373</v>
      </c>
    </row>
    <row r="79" spans="1:27" ht="34.5" hidden="1">
      <c r="A79" s="99"/>
      <c r="B79" s="26" t="s">
        <v>77</v>
      </c>
      <c r="C79" s="63" t="s">
        <v>78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47" t="s">
        <v>384</v>
      </c>
      <c r="AA79" s="143"/>
    </row>
    <row r="80" spans="1:27" ht="34.5" hidden="1">
      <c r="A80" s="100"/>
      <c r="B80" s="27" t="s">
        <v>79</v>
      </c>
      <c r="C80" s="63" t="s">
        <v>78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15" t="s">
        <v>309</v>
      </c>
      <c r="AA80" s="143"/>
    </row>
    <row r="81" spans="1:27" hidden="1">
      <c r="A81" s="75"/>
      <c r="B81" s="24" t="s">
        <v>80</v>
      </c>
      <c r="C81" s="55" t="s">
        <v>81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50"/>
      <c r="V81" s="101"/>
      <c r="W81" s="101"/>
      <c r="X81" s="101"/>
      <c r="Y81" s="101"/>
      <c r="Z81" s="115" t="s">
        <v>308</v>
      </c>
      <c r="AA81" s="143"/>
    </row>
    <row r="82" spans="1:27" hidden="1">
      <c r="A82" s="75"/>
      <c r="B82" s="24" t="s">
        <v>82</v>
      </c>
      <c r="C82" s="55" t="s">
        <v>81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50"/>
      <c r="V82" s="101"/>
      <c r="W82" s="101"/>
      <c r="X82" s="101"/>
      <c r="Y82" s="101"/>
      <c r="AA82" s="143" t="s">
        <v>372</v>
      </c>
    </row>
    <row r="83" spans="1:27" hidden="1">
      <c r="A83" s="75"/>
      <c r="B83" s="24" t="s">
        <v>83</v>
      </c>
      <c r="C83" s="55" t="s">
        <v>84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50"/>
      <c r="V83" s="101"/>
      <c r="W83" s="101"/>
      <c r="X83" s="101"/>
      <c r="Y83" s="101"/>
      <c r="AA83" s="143" t="s">
        <v>372</v>
      </c>
    </row>
    <row r="84" spans="1:27" hidden="1">
      <c r="A84" s="75"/>
      <c r="B84" s="24" t="s">
        <v>85</v>
      </c>
      <c r="C84" s="55" t="s">
        <v>86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50"/>
      <c r="V84" s="101"/>
      <c r="W84" s="101"/>
      <c r="X84" s="101"/>
      <c r="Y84" s="101"/>
      <c r="AA84" s="143" t="s">
        <v>372</v>
      </c>
    </row>
    <row r="85" spans="1:27" hidden="1">
      <c r="A85" s="75"/>
      <c r="B85" s="24" t="s">
        <v>87</v>
      </c>
      <c r="C85" s="55" t="s">
        <v>86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50"/>
      <c r="V85" s="101"/>
      <c r="W85" s="101"/>
      <c r="X85" s="101"/>
      <c r="Y85" s="101"/>
      <c r="AA85" s="143" t="s">
        <v>372</v>
      </c>
    </row>
    <row r="86" spans="1:27">
      <c r="A86" s="75"/>
      <c r="B86" s="24" t="s">
        <v>88</v>
      </c>
      <c r="C86" s="55" t="s">
        <v>89</v>
      </c>
      <c r="D86" s="101">
        <f t="shared" ref="D86" si="8">SUM(D87:D90)</f>
        <v>480</v>
      </c>
      <c r="E86" s="136">
        <f t="shared" ref="E86:E90" si="9">SUM(G86,L86,Q86,V86)</f>
        <v>546</v>
      </c>
      <c r="F86" s="136">
        <f t="shared" ref="F86" si="10">SUM(F87:F90)</f>
        <v>137</v>
      </c>
      <c r="G86" s="136">
        <f t="shared" ref="G86:K86" si="11">SUM(G87:G90)</f>
        <v>137</v>
      </c>
      <c r="H86" s="136">
        <f t="shared" si="11"/>
        <v>41</v>
      </c>
      <c r="I86" s="136">
        <f t="shared" si="11"/>
        <v>43</v>
      </c>
      <c r="J86" s="136">
        <f t="shared" si="11"/>
        <v>53</v>
      </c>
      <c r="K86" s="136">
        <f t="shared" si="11"/>
        <v>103</v>
      </c>
      <c r="L86" s="136">
        <f t="shared" ref="L86:P86" si="12">SUM(L87:L90)</f>
        <v>151</v>
      </c>
      <c r="M86" s="136">
        <f t="shared" si="12"/>
        <v>27</v>
      </c>
      <c r="N86" s="136">
        <f t="shared" si="12"/>
        <v>41</v>
      </c>
      <c r="O86" s="136">
        <f t="shared" si="12"/>
        <v>83</v>
      </c>
      <c r="P86" s="136">
        <f t="shared" si="12"/>
        <v>128</v>
      </c>
      <c r="Q86" s="136">
        <f t="shared" ref="Q86:T86" si="13">SUM(Q87:Q90)</f>
        <v>123</v>
      </c>
      <c r="R86" s="136">
        <f t="shared" si="13"/>
        <v>57</v>
      </c>
      <c r="S86" s="136">
        <f t="shared" si="13"/>
        <v>24</v>
      </c>
      <c r="T86" s="136">
        <f t="shared" si="13"/>
        <v>42</v>
      </c>
      <c r="U86" s="136">
        <f t="shared" ref="U86:X86" si="14">SUM(U87:U90)</f>
        <v>112</v>
      </c>
      <c r="V86" s="136">
        <f t="shared" si="14"/>
        <v>135</v>
      </c>
      <c r="W86" s="136">
        <f t="shared" si="14"/>
        <v>16</v>
      </c>
      <c r="X86" s="136">
        <f t="shared" si="14"/>
        <v>64</v>
      </c>
      <c r="Y86" s="136">
        <f>SUM(Y87:Y90)</f>
        <v>55</v>
      </c>
      <c r="Z86" s="116" t="s">
        <v>310</v>
      </c>
      <c r="AA86" s="143"/>
    </row>
    <row r="87" spans="1:27">
      <c r="A87" s="75"/>
      <c r="B87" s="24" t="s">
        <v>90</v>
      </c>
      <c r="C87" s="55" t="s">
        <v>89</v>
      </c>
      <c r="D87" s="101">
        <v>90</v>
      </c>
      <c r="E87" s="136">
        <f t="shared" si="9"/>
        <v>90</v>
      </c>
      <c r="F87" s="136">
        <v>35</v>
      </c>
      <c r="G87" s="136">
        <f t="shared" ref="G87:G90" si="15">SUM(H87:J87)</f>
        <v>20</v>
      </c>
      <c r="H87" s="153">
        <f>SUM([1]total_infor!H87)</f>
        <v>13</v>
      </c>
      <c r="I87" s="153">
        <f>SUM([2]total_infor!I87)</f>
        <v>6</v>
      </c>
      <c r="J87" s="153">
        <f>SUM([3]total_infor!J87)</f>
        <v>1</v>
      </c>
      <c r="K87" s="136">
        <v>10</v>
      </c>
      <c r="L87" s="136">
        <f t="shared" ref="L87:L90" si="16">SUM(M87:O87)</f>
        <v>27</v>
      </c>
      <c r="M87" s="153">
        <f>SUM([4]total_infor!M87)</f>
        <v>2</v>
      </c>
      <c r="N87" s="153">
        <f>SUM([5]total_infor!N87)</f>
        <v>14</v>
      </c>
      <c r="O87" s="153">
        <f>SUM([6]total_infor!O87)</f>
        <v>11</v>
      </c>
      <c r="P87" s="136">
        <v>25</v>
      </c>
      <c r="Q87" s="136">
        <f t="shared" ref="Q87:Q90" si="17">SUM(R87:T87)</f>
        <v>8</v>
      </c>
      <c r="R87" s="153">
        <f>SUM([7]total_infor!R87)</f>
        <v>2</v>
      </c>
      <c r="S87" s="153">
        <f>SUM([8]total_infor!S87)</f>
        <v>0</v>
      </c>
      <c r="T87" s="153">
        <f>SUM([9]total_infor!T87)</f>
        <v>6</v>
      </c>
      <c r="U87" s="137">
        <v>20</v>
      </c>
      <c r="V87" s="136">
        <f t="shared" ref="V87:V90" si="18">SUM(W87:Y87)</f>
        <v>35</v>
      </c>
      <c r="W87" s="153">
        <f>SUM([10]total_infor!W87)</f>
        <v>6</v>
      </c>
      <c r="X87" s="153">
        <f>SUM([11]total_infor!X87)</f>
        <v>24</v>
      </c>
      <c r="Y87" s="153">
        <f>SUM([12]total_infor!Y87)</f>
        <v>5</v>
      </c>
      <c r="AA87" s="143" t="s">
        <v>376</v>
      </c>
    </row>
    <row r="88" spans="1:27">
      <c r="A88" s="75"/>
      <c r="B88" s="24" t="s">
        <v>91</v>
      </c>
      <c r="C88" s="55" t="s">
        <v>92</v>
      </c>
      <c r="D88" s="101">
        <v>240</v>
      </c>
      <c r="E88" s="136">
        <f t="shared" si="9"/>
        <v>280</v>
      </c>
      <c r="F88" s="136">
        <v>60</v>
      </c>
      <c r="G88" s="136">
        <f t="shared" si="15"/>
        <v>100</v>
      </c>
      <c r="H88" s="153">
        <f>SUM([1]total_infor!H88)</f>
        <v>20</v>
      </c>
      <c r="I88" s="153">
        <f>SUM([2]total_infor!I88)</f>
        <v>30</v>
      </c>
      <c r="J88" s="153">
        <f>SUM([3]total_infor!J88)</f>
        <v>50</v>
      </c>
      <c r="K88" s="136">
        <v>60</v>
      </c>
      <c r="L88" s="136">
        <f t="shared" si="16"/>
        <v>35</v>
      </c>
      <c r="M88" s="153">
        <f>SUM([4]total_infor!M88)</f>
        <v>25</v>
      </c>
      <c r="N88" s="153">
        <f>SUM([5]total_infor!N88)</f>
        <v>10</v>
      </c>
      <c r="O88" s="153">
        <f>SUM([6]total_infor!O88)</f>
        <v>0</v>
      </c>
      <c r="P88" s="136">
        <v>60</v>
      </c>
      <c r="Q88" s="136">
        <f t="shared" si="17"/>
        <v>65</v>
      </c>
      <c r="R88" s="153">
        <f>SUM([7]total_infor!R88)</f>
        <v>17</v>
      </c>
      <c r="S88" s="153">
        <f>SUM([8]total_infor!S88)</f>
        <v>20</v>
      </c>
      <c r="T88" s="153">
        <f>SUM([9]total_infor!T88)</f>
        <v>28</v>
      </c>
      <c r="U88" s="137">
        <v>60</v>
      </c>
      <c r="V88" s="136">
        <f t="shared" si="18"/>
        <v>80</v>
      </c>
      <c r="W88" s="153">
        <f>SUM([10]total_infor!W88)</f>
        <v>0</v>
      </c>
      <c r="X88" s="153">
        <f>SUM([11]total_infor!X88)</f>
        <v>40</v>
      </c>
      <c r="Y88" s="153">
        <f>SUM([12]total_infor!Y88)</f>
        <v>40</v>
      </c>
      <c r="AA88" s="143" t="s">
        <v>376</v>
      </c>
    </row>
    <row r="89" spans="1:27">
      <c r="A89" s="75"/>
      <c r="B89" s="24" t="s">
        <v>93</v>
      </c>
      <c r="C89" s="55" t="s">
        <v>89</v>
      </c>
      <c r="D89" s="101">
        <v>140</v>
      </c>
      <c r="E89" s="136">
        <f t="shared" si="9"/>
        <v>151</v>
      </c>
      <c r="F89" s="136">
        <v>40</v>
      </c>
      <c r="G89" s="136">
        <f t="shared" si="15"/>
        <v>10</v>
      </c>
      <c r="H89" s="153">
        <f>SUM([1]total_infor!H89)</f>
        <v>3</v>
      </c>
      <c r="I89" s="153">
        <f>SUM([2]total_infor!I89)</f>
        <v>6</v>
      </c>
      <c r="J89" s="153">
        <f>SUM([3]total_infor!J89)</f>
        <v>1</v>
      </c>
      <c r="K89" s="136">
        <v>30</v>
      </c>
      <c r="L89" s="136">
        <f t="shared" si="16"/>
        <v>73</v>
      </c>
      <c r="M89" s="153">
        <f>SUM([4]total_infor!M89)</f>
        <v>0</v>
      </c>
      <c r="N89" s="153">
        <f>SUM([5]total_infor!N89)</f>
        <v>17</v>
      </c>
      <c r="O89" s="153">
        <f>SUM([6]total_infor!O89)</f>
        <v>56</v>
      </c>
      <c r="P89" s="136">
        <v>40</v>
      </c>
      <c r="Q89" s="136">
        <f t="shared" si="17"/>
        <v>48</v>
      </c>
      <c r="R89" s="153">
        <f>SUM([7]total_infor!R89)</f>
        <v>38</v>
      </c>
      <c r="S89" s="153">
        <f>SUM([8]total_infor!S89)</f>
        <v>4</v>
      </c>
      <c r="T89" s="153">
        <f>SUM([9]total_infor!T89)</f>
        <v>6</v>
      </c>
      <c r="U89" s="137">
        <v>30</v>
      </c>
      <c r="V89" s="136">
        <f t="shared" si="18"/>
        <v>20</v>
      </c>
      <c r="W89" s="153">
        <f>SUM([10]total_infor!W89)</f>
        <v>10</v>
      </c>
      <c r="X89" s="153">
        <f>SUM([11]total_infor!X89)</f>
        <v>0</v>
      </c>
      <c r="Y89" s="153">
        <f>SUM([12]total_infor!Y89)</f>
        <v>10</v>
      </c>
      <c r="AA89" s="143" t="s">
        <v>376</v>
      </c>
    </row>
    <row r="90" spans="1:27">
      <c r="A90" s="75"/>
      <c r="B90" s="24" t="s">
        <v>94</v>
      </c>
      <c r="C90" s="55" t="s">
        <v>89</v>
      </c>
      <c r="D90" s="101">
        <v>10</v>
      </c>
      <c r="E90" s="136">
        <f t="shared" si="9"/>
        <v>25</v>
      </c>
      <c r="F90" s="136">
        <v>2</v>
      </c>
      <c r="G90" s="136">
        <f t="shared" si="15"/>
        <v>7</v>
      </c>
      <c r="H90" s="153">
        <f>SUM([1]total_infor!H90)</f>
        <v>5</v>
      </c>
      <c r="I90" s="153">
        <f>SUM([2]total_infor!I90)</f>
        <v>1</v>
      </c>
      <c r="J90" s="153">
        <f>SUM([3]total_infor!J90)</f>
        <v>1</v>
      </c>
      <c r="K90" s="136">
        <v>3</v>
      </c>
      <c r="L90" s="136">
        <f t="shared" si="16"/>
        <v>16</v>
      </c>
      <c r="M90" s="153">
        <f>SUM([4]total_infor!M90)</f>
        <v>0</v>
      </c>
      <c r="N90" s="153">
        <f>SUM([5]total_infor!N90)</f>
        <v>0</v>
      </c>
      <c r="O90" s="153">
        <f>SUM([6]total_infor!O90)</f>
        <v>16</v>
      </c>
      <c r="P90" s="136">
        <v>3</v>
      </c>
      <c r="Q90" s="136">
        <f t="shared" si="17"/>
        <v>2</v>
      </c>
      <c r="R90" s="153">
        <f>SUM([7]total_infor!R90)</f>
        <v>0</v>
      </c>
      <c r="S90" s="153">
        <f>SUM([8]total_infor!S90)</f>
        <v>0</v>
      </c>
      <c r="T90" s="153">
        <f>SUM([9]total_infor!T90)</f>
        <v>2</v>
      </c>
      <c r="U90" s="137">
        <v>2</v>
      </c>
      <c r="V90" s="136">
        <f t="shared" si="18"/>
        <v>0</v>
      </c>
      <c r="W90" s="153">
        <f>SUM([10]total_infor!W90)</f>
        <v>0</v>
      </c>
      <c r="X90" s="153">
        <f>SUM([11]total_infor!X90)</f>
        <v>0</v>
      </c>
      <c r="Y90" s="153">
        <f>SUM([12]total_infor!Y90)</f>
        <v>0</v>
      </c>
      <c r="AA90" s="143" t="s">
        <v>376</v>
      </c>
    </row>
    <row r="91" spans="1:27" ht="34.5">
      <c r="A91" s="75"/>
      <c r="B91" s="28" t="s">
        <v>95</v>
      </c>
      <c r="C91" s="55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50"/>
      <c r="V91" s="101"/>
      <c r="W91" s="101"/>
      <c r="X91" s="70"/>
      <c r="Y91" s="102"/>
      <c r="AA91" s="143"/>
    </row>
    <row r="92" spans="1:27">
      <c r="A92" s="75"/>
      <c r="B92" s="29" t="s">
        <v>280</v>
      </c>
      <c r="C92" s="50" t="s">
        <v>96</v>
      </c>
      <c r="D92" s="101">
        <f t="shared" ref="D92" si="19">SUM(D93,D96,D101:D102)</f>
        <v>830</v>
      </c>
      <c r="E92" s="136">
        <f t="shared" ref="E92:E124" si="20">SUM(G92,L92,Q92,V92)</f>
        <v>856</v>
      </c>
      <c r="F92" s="136">
        <f t="shared" ref="F92" si="21">SUM(F93,F96,F101:F102)</f>
        <v>225</v>
      </c>
      <c r="G92" s="136">
        <f t="shared" ref="G92:K92" si="22">SUM(G93,G96,G101:G102)</f>
        <v>130</v>
      </c>
      <c r="H92" s="136">
        <f t="shared" si="22"/>
        <v>18</v>
      </c>
      <c r="I92" s="136">
        <f t="shared" si="22"/>
        <v>41</v>
      </c>
      <c r="J92" s="136">
        <f t="shared" si="22"/>
        <v>71</v>
      </c>
      <c r="K92" s="136">
        <f t="shared" si="22"/>
        <v>190</v>
      </c>
      <c r="L92" s="136">
        <f t="shared" ref="L92:P92" si="23">SUM(L93,L96,L101:L102)</f>
        <v>282</v>
      </c>
      <c r="M92" s="136">
        <f t="shared" si="23"/>
        <v>64</v>
      </c>
      <c r="N92" s="136">
        <f t="shared" si="23"/>
        <v>40</v>
      </c>
      <c r="O92" s="136">
        <f t="shared" si="23"/>
        <v>178</v>
      </c>
      <c r="P92" s="136">
        <f t="shared" si="23"/>
        <v>215</v>
      </c>
      <c r="Q92" s="136">
        <f t="shared" ref="Q92:T92" si="24">SUM(Q93,Q96,Q101:Q102)</f>
        <v>182</v>
      </c>
      <c r="R92" s="136">
        <f t="shared" si="24"/>
        <v>6</v>
      </c>
      <c r="S92" s="136">
        <f t="shared" si="24"/>
        <v>105</v>
      </c>
      <c r="T92" s="136">
        <f t="shared" si="24"/>
        <v>71</v>
      </c>
      <c r="U92" s="136">
        <f>SUM(U93,U96,U101:U102)</f>
        <v>200</v>
      </c>
      <c r="V92" s="136">
        <f>SUM(V93,V96,V101:V102)</f>
        <v>262</v>
      </c>
      <c r="W92" s="136">
        <f>SUM(W93,W96,W101:W102)</f>
        <v>32</v>
      </c>
      <c r="X92" s="136">
        <f t="shared" ref="X92:Y92" si="25">SUM(X93,X96,X101:X102)</f>
        <v>121</v>
      </c>
      <c r="Y92" s="136">
        <f t="shared" si="25"/>
        <v>109</v>
      </c>
      <c r="Z92" s="122" t="s">
        <v>316</v>
      </c>
      <c r="AA92" s="143"/>
    </row>
    <row r="93" spans="1:27" ht="34.5" hidden="1">
      <c r="A93" s="75"/>
      <c r="B93" s="24" t="s">
        <v>97</v>
      </c>
      <c r="C93" s="55" t="s">
        <v>96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16" t="s">
        <v>313</v>
      </c>
      <c r="AA93" s="144"/>
    </row>
    <row r="94" spans="1:27" hidden="1">
      <c r="A94" s="75"/>
      <c r="B94" s="24" t="s">
        <v>98</v>
      </c>
      <c r="C94" s="55" t="s">
        <v>96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50"/>
      <c r="V94" s="101"/>
      <c r="W94" s="101"/>
      <c r="X94" s="101"/>
      <c r="Y94" s="101"/>
      <c r="AA94" s="143" t="s">
        <v>374</v>
      </c>
    </row>
    <row r="95" spans="1:27" ht="34.5" hidden="1">
      <c r="A95" s="75"/>
      <c r="B95" s="24" t="s">
        <v>99</v>
      </c>
      <c r="C95" s="55" t="s">
        <v>96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AA95" s="143" t="s">
        <v>377</v>
      </c>
    </row>
    <row r="96" spans="1:27" ht="37.5" customHeight="1">
      <c r="A96" s="75"/>
      <c r="B96" s="24" t="s">
        <v>100</v>
      </c>
      <c r="C96" s="55" t="s">
        <v>96</v>
      </c>
      <c r="D96" s="101">
        <f t="shared" ref="D96" si="26">SUM(D97:D98)</f>
        <v>660</v>
      </c>
      <c r="E96" s="136">
        <f t="shared" si="20"/>
        <v>668</v>
      </c>
      <c r="F96" s="136">
        <f t="shared" ref="F96" si="27">SUM(F97:F98)</f>
        <v>170</v>
      </c>
      <c r="G96" s="136">
        <f t="shared" ref="G96:K96" si="28">SUM(G97:G98)</f>
        <v>127</v>
      </c>
      <c r="H96" s="136">
        <f t="shared" si="28"/>
        <v>16</v>
      </c>
      <c r="I96" s="136">
        <f t="shared" si="28"/>
        <v>40</v>
      </c>
      <c r="J96" s="136">
        <f t="shared" si="28"/>
        <v>71</v>
      </c>
      <c r="K96" s="136">
        <f t="shared" si="28"/>
        <v>160</v>
      </c>
      <c r="L96" s="136">
        <f t="shared" ref="L96:P96" si="29">SUM(L97:L98)</f>
        <v>201</v>
      </c>
      <c r="M96" s="136">
        <f t="shared" si="29"/>
        <v>50</v>
      </c>
      <c r="N96" s="136">
        <f t="shared" si="29"/>
        <v>2</v>
      </c>
      <c r="O96" s="136">
        <f t="shared" si="29"/>
        <v>149</v>
      </c>
      <c r="P96" s="136">
        <f t="shared" si="29"/>
        <v>160</v>
      </c>
      <c r="Q96" s="136">
        <f t="shared" ref="Q96:T96" si="30">SUM(Q97:Q98)</f>
        <v>160</v>
      </c>
      <c r="R96" s="136">
        <f t="shared" si="30"/>
        <v>0</v>
      </c>
      <c r="S96" s="136">
        <f t="shared" si="30"/>
        <v>105</v>
      </c>
      <c r="T96" s="136">
        <f t="shared" si="30"/>
        <v>55</v>
      </c>
      <c r="U96" s="136">
        <f t="shared" ref="U96:X96" si="31">SUM(U97:U98)</f>
        <v>170</v>
      </c>
      <c r="V96" s="136">
        <f t="shared" si="31"/>
        <v>180</v>
      </c>
      <c r="W96" s="136">
        <f t="shared" si="31"/>
        <v>5</v>
      </c>
      <c r="X96" s="136">
        <f t="shared" si="31"/>
        <v>121</v>
      </c>
      <c r="Y96" s="136">
        <f>SUM(Y97:Y98)</f>
        <v>54</v>
      </c>
      <c r="Z96" s="116" t="s">
        <v>314</v>
      </c>
      <c r="AA96" s="143"/>
    </row>
    <row r="97" spans="1:27" hidden="1">
      <c r="A97" s="75"/>
      <c r="B97" s="24" t="s">
        <v>101</v>
      </c>
      <c r="C97" s="55" t="s">
        <v>96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50"/>
      <c r="V97" s="101"/>
      <c r="W97" s="101"/>
      <c r="X97" s="101"/>
      <c r="Y97" s="101"/>
      <c r="AA97" s="143" t="s">
        <v>374</v>
      </c>
    </row>
    <row r="98" spans="1:27">
      <c r="A98" s="99"/>
      <c r="B98" s="24" t="s">
        <v>102</v>
      </c>
      <c r="C98" s="55" t="s">
        <v>96</v>
      </c>
      <c r="D98" s="101">
        <f t="shared" ref="D98" si="32">SUM(D99:D100)</f>
        <v>660</v>
      </c>
      <c r="E98" s="136">
        <f t="shared" si="20"/>
        <v>668</v>
      </c>
      <c r="F98" s="136">
        <f t="shared" ref="F98" si="33">SUM(F99:F100)</f>
        <v>170</v>
      </c>
      <c r="G98" s="136">
        <f t="shared" ref="G98:K98" si="34">SUM(G99:G100)</f>
        <v>127</v>
      </c>
      <c r="H98" s="136">
        <f t="shared" si="34"/>
        <v>16</v>
      </c>
      <c r="I98" s="136">
        <f t="shared" si="34"/>
        <v>40</v>
      </c>
      <c r="J98" s="136">
        <f t="shared" si="34"/>
        <v>71</v>
      </c>
      <c r="K98" s="136">
        <f t="shared" si="34"/>
        <v>160</v>
      </c>
      <c r="L98" s="136">
        <f t="shared" ref="L98:P98" si="35">SUM(L99:L100)</f>
        <v>201</v>
      </c>
      <c r="M98" s="136">
        <f t="shared" si="35"/>
        <v>50</v>
      </c>
      <c r="N98" s="136">
        <f t="shared" si="35"/>
        <v>2</v>
      </c>
      <c r="O98" s="136">
        <f t="shared" si="35"/>
        <v>149</v>
      </c>
      <c r="P98" s="136">
        <f t="shared" si="35"/>
        <v>160</v>
      </c>
      <c r="Q98" s="136">
        <f t="shared" ref="Q98:T98" si="36">SUM(Q99:Q100)</f>
        <v>160</v>
      </c>
      <c r="R98" s="136">
        <f t="shared" si="36"/>
        <v>0</v>
      </c>
      <c r="S98" s="136">
        <f t="shared" si="36"/>
        <v>105</v>
      </c>
      <c r="T98" s="136">
        <f t="shared" si="36"/>
        <v>55</v>
      </c>
      <c r="U98" s="136">
        <f t="shared" ref="U98:X98" si="37">SUM(U99:U100)</f>
        <v>170</v>
      </c>
      <c r="V98" s="136">
        <f t="shared" si="37"/>
        <v>180</v>
      </c>
      <c r="W98" s="136">
        <f t="shared" si="37"/>
        <v>5</v>
      </c>
      <c r="X98" s="136">
        <f t="shared" si="37"/>
        <v>121</v>
      </c>
      <c r="Y98" s="136">
        <f>SUM(Y99:Y100)</f>
        <v>54</v>
      </c>
      <c r="Z98" s="115" t="s">
        <v>315</v>
      </c>
      <c r="AA98" s="143"/>
    </row>
    <row r="99" spans="1:27">
      <c r="A99" s="100"/>
      <c r="B99" s="27" t="s">
        <v>103</v>
      </c>
      <c r="C99" s="57" t="s">
        <v>96</v>
      </c>
      <c r="D99" s="101">
        <v>60</v>
      </c>
      <c r="E99" s="136">
        <f t="shared" si="20"/>
        <v>61</v>
      </c>
      <c r="F99" s="136">
        <v>20</v>
      </c>
      <c r="G99" s="136">
        <f t="shared" ref="G99:G102" si="38">SUM(H99:J99)</f>
        <v>12</v>
      </c>
      <c r="H99" s="153">
        <f>SUM([1]total_infor!H99)</f>
        <v>1</v>
      </c>
      <c r="I99" s="153">
        <f>SUM([2]total_infor!I99)</f>
        <v>10</v>
      </c>
      <c r="J99" s="153">
        <f>SUM([3]total_infor!J99)</f>
        <v>1</v>
      </c>
      <c r="K99" s="136">
        <v>10</v>
      </c>
      <c r="L99" s="136">
        <f t="shared" ref="L99:L102" si="39">SUM(M99:O99)</f>
        <v>19</v>
      </c>
      <c r="M99" s="153">
        <f>SUM([4]total_infor!M99)</f>
        <v>3</v>
      </c>
      <c r="N99" s="153">
        <f>SUM([5]total_infor!N99)</f>
        <v>2</v>
      </c>
      <c r="O99" s="153">
        <f>SUM([6]total_infor!O99)</f>
        <v>14</v>
      </c>
      <c r="P99" s="136">
        <v>10</v>
      </c>
      <c r="Q99" s="136">
        <f t="shared" ref="Q99:Q102" si="40">SUM(R99:T99)</f>
        <v>0</v>
      </c>
      <c r="R99" s="153">
        <f>SUM([7]total_infor!R99)</f>
        <v>0</v>
      </c>
      <c r="S99" s="153">
        <f>SUM([8]total_infor!S99)</f>
        <v>0</v>
      </c>
      <c r="T99" s="153">
        <f>SUM([9]total_infor!T99)</f>
        <v>0</v>
      </c>
      <c r="U99" s="137">
        <v>20</v>
      </c>
      <c r="V99" s="136">
        <f t="shared" ref="V99:V102" si="41">SUM(W99:Y99)</f>
        <v>30</v>
      </c>
      <c r="W99" s="153">
        <f>SUM([10]total_infor!W99)</f>
        <v>5</v>
      </c>
      <c r="X99" s="153">
        <f>SUM([11]total_infor!X99)</f>
        <v>11</v>
      </c>
      <c r="Y99" s="153">
        <f>SUM([12]total_infor!Y99)</f>
        <v>14</v>
      </c>
      <c r="AA99" s="143" t="s">
        <v>376</v>
      </c>
    </row>
    <row r="100" spans="1:27">
      <c r="A100" s="75"/>
      <c r="B100" s="24" t="s">
        <v>104</v>
      </c>
      <c r="C100" s="55" t="s">
        <v>96</v>
      </c>
      <c r="D100" s="101">
        <v>600</v>
      </c>
      <c r="E100" s="136">
        <f t="shared" si="20"/>
        <v>607</v>
      </c>
      <c r="F100" s="136">
        <v>150</v>
      </c>
      <c r="G100" s="136">
        <f t="shared" si="38"/>
        <v>115</v>
      </c>
      <c r="H100" s="153">
        <f>SUM([1]total_infor!H100)</f>
        <v>15</v>
      </c>
      <c r="I100" s="153">
        <f>SUM([2]total_infor!I100)</f>
        <v>30</v>
      </c>
      <c r="J100" s="153">
        <f>SUM([3]total_infor!J100)</f>
        <v>70</v>
      </c>
      <c r="K100" s="136">
        <v>150</v>
      </c>
      <c r="L100" s="136">
        <f t="shared" si="39"/>
        <v>182</v>
      </c>
      <c r="M100" s="153">
        <f>SUM([4]total_infor!M100)</f>
        <v>47</v>
      </c>
      <c r="N100" s="153">
        <f>SUM([5]total_infor!N100)</f>
        <v>0</v>
      </c>
      <c r="O100" s="153">
        <f>SUM([6]total_infor!O100)</f>
        <v>135</v>
      </c>
      <c r="P100" s="136">
        <v>150</v>
      </c>
      <c r="Q100" s="136">
        <f t="shared" si="40"/>
        <v>160</v>
      </c>
      <c r="R100" s="153">
        <f>SUM([7]total_infor!R100)</f>
        <v>0</v>
      </c>
      <c r="S100" s="153">
        <f>SUM([8]total_infor!S100)</f>
        <v>105</v>
      </c>
      <c r="T100" s="153">
        <f>SUM([9]total_infor!T100)</f>
        <v>55</v>
      </c>
      <c r="U100" s="137">
        <v>150</v>
      </c>
      <c r="V100" s="136">
        <f t="shared" si="41"/>
        <v>150</v>
      </c>
      <c r="W100" s="153">
        <f>SUM([10]total_infor!W100)</f>
        <v>0</v>
      </c>
      <c r="X100" s="153">
        <f>SUM([11]total_infor!X100)</f>
        <v>110</v>
      </c>
      <c r="Y100" s="153">
        <f>SUM([12]total_infor!Y100)</f>
        <v>40</v>
      </c>
      <c r="AA100" s="143" t="s">
        <v>376</v>
      </c>
    </row>
    <row r="101" spans="1:27">
      <c r="A101" s="75"/>
      <c r="B101" s="24" t="s">
        <v>248</v>
      </c>
      <c r="C101" s="55" t="s">
        <v>105</v>
      </c>
      <c r="D101" s="101">
        <v>140</v>
      </c>
      <c r="E101" s="136">
        <f t="shared" si="20"/>
        <v>152</v>
      </c>
      <c r="F101" s="136">
        <v>40</v>
      </c>
      <c r="G101" s="136">
        <f t="shared" si="38"/>
        <v>3</v>
      </c>
      <c r="H101" s="153">
        <f>SUM([1]total_infor!H101)</f>
        <v>2</v>
      </c>
      <c r="I101" s="153">
        <f>SUM([2]total_infor!I101)</f>
        <v>1</v>
      </c>
      <c r="J101" s="153">
        <f>SUM([3]total_infor!J101)</f>
        <v>0</v>
      </c>
      <c r="K101" s="136">
        <v>30</v>
      </c>
      <c r="L101" s="136">
        <f t="shared" si="39"/>
        <v>81</v>
      </c>
      <c r="M101" s="153">
        <f>SUM([4]total_infor!M101)</f>
        <v>14</v>
      </c>
      <c r="N101" s="153">
        <f>SUM([5]total_infor!N101)</f>
        <v>38</v>
      </c>
      <c r="O101" s="153">
        <f>SUM([6]total_infor!O101)</f>
        <v>29</v>
      </c>
      <c r="P101" s="136">
        <v>40</v>
      </c>
      <c r="Q101" s="136">
        <f t="shared" si="40"/>
        <v>22</v>
      </c>
      <c r="R101" s="153">
        <f>SUM([7]total_infor!R101)</f>
        <v>6</v>
      </c>
      <c r="S101" s="153">
        <f>SUM([8]total_infor!S101)</f>
        <v>0</v>
      </c>
      <c r="T101" s="153">
        <f>SUM([9]total_infor!T101)</f>
        <v>16</v>
      </c>
      <c r="U101" s="137">
        <v>30</v>
      </c>
      <c r="V101" s="136">
        <f t="shared" si="41"/>
        <v>46</v>
      </c>
      <c r="W101" s="153">
        <f>SUM([10]total_infor!W101)</f>
        <v>7</v>
      </c>
      <c r="X101" s="153">
        <f>SUM([11]total_infor!X101)</f>
        <v>0</v>
      </c>
      <c r="Y101" s="153">
        <f>SUM([12]total_infor!Y101)</f>
        <v>39</v>
      </c>
      <c r="AA101" s="143" t="s">
        <v>376</v>
      </c>
    </row>
    <row r="102" spans="1:27">
      <c r="A102" s="75"/>
      <c r="B102" s="24" t="s">
        <v>246</v>
      </c>
      <c r="C102" s="55" t="s">
        <v>247</v>
      </c>
      <c r="D102" s="101">
        <v>30</v>
      </c>
      <c r="E102" s="136">
        <f t="shared" si="20"/>
        <v>36</v>
      </c>
      <c r="F102" s="136">
        <v>15</v>
      </c>
      <c r="G102" s="136">
        <f t="shared" si="38"/>
        <v>0</v>
      </c>
      <c r="H102" s="153">
        <f>SUM([1]total_infor!H102)</f>
        <v>0</v>
      </c>
      <c r="I102" s="153">
        <f>SUM([2]total_infor!I102)</f>
        <v>0</v>
      </c>
      <c r="J102" s="153">
        <f>SUM([3]total_infor!J102)</f>
        <v>0</v>
      </c>
      <c r="K102" s="136">
        <v>0</v>
      </c>
      <c r="L102" s="136">
        <f t="shared" si="39"/>
        <v>0</v>
      </c>
      <c r="M102" s="153">
        <f>SUM([4]total_infor!M102)</f>
        <v>0</v>
      </c>
      <c r="N102" s="153">
        <f>SUM([5]total_infor!N102)</f>
        <v>0</v>
      </c>
      <c r="O102" s="153">
        <f>SUM([6]total_infor!O102)</f>
        <v>0</v>
      </c>
      <c r="P102" s="136">
        <v>15</v>
      </c>
      <c r="Q102" s="136">
        <f t="shared" si="40"/>
        <v>0</v>
      </c>
      <c r="R102" s="153">
        <f>SUM([7]total_infor!R102)</f>
        <v>0</v>
      </c>
      <c r="S102" s="153">
        <f>SUM([8]total_infor!S102)</f>
        <v>0</v>
      </c>
      <c r="T102" s="153">
        <f>SUM([9]total_infor!T102)</f>
        <v>0</v>
      </c>
      <c r="U102" s="137">
        <v>0</v>
      </c>
      <c r="V102" s="136">
        <f t="shared" si="41"/>
        <v>36</v>
      </c>
      <c r="W102" s="153">
        <f>SUM([10]total_infor!W102)</f>
        <v>20</v>
      </c>
      <c r="X102" s="153">
        <f>SUM([11]total_infor!X102)</f>
        <v>0</v>
      </c>
      <c r="Y102" s="153">
        <f>SUM([12]total_infor!Y102)</f>
        <v>16</v>
      </c>
      <c r="AA102" s="143" t="s">
        <v>376</v>
      </c>
    </row>
    <row r="103" spans="1:27" ht="51.75">
      <c r="A103" s="75"/>
      <c r="B103" s="29" t="s">
        <v>106</v>
      </c>
      <c r="C103" s="50" t="s">
        <v>107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18" t="s">
        <v>318</v>
      </c>
      <c r="AA103" s="143"/>
    </row>
    <row r="104" spans="1:27" hidden="1">
      <c r="A104" s="75"/>
      <c r="B104" s="24" t="s">
        <v>108</v>
      </c>
      <c r="C104" s="55" t="s">
        <v>63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50"/>
      <c r="V104" s="101"/>
      <c r="W104" s="101"/>
      <c r="X104" s="101"/>
      <c r="Y104" s="101"/>
      <c r="Z104" s="147"/>
      <c r="AA104" s="146"/>
    </row>
    <row r="105" spans="1:27" hidden="1">
      <c r="A105" s="75"/>
      <c r="B105" s="24" t="s">
        <v>109</v>
      </c>
      <c r="C105" s="55" t="s">
        <v>63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50"/>
      <c r="V105" s="101"/>
      <c r="W105" s="101"/>
      <c r="X105" s="101"/>
      <c r="Y105" s="101"/>
      <c r="Z105" s="156"/>
      <c r="AA105" s="146"/>
    </row>
    <row r="106" spans="1:27" ht="34.5" hidden="1">
      <c r="A106" s="75"/>
      <c r="B106" s="24" t="s">
        <v>263</v>
      </c>
      <c r="C106" s="55" t="s">
        <v>63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57"/>
      <c r="AA106" s="146"/>
    </row>
    <row r="107" spans="1:27" hidden="1">
      <c r="A107" s="75"/>
      <c r="B107" s="24" t="s">
        <v>110</v>
      </c>
      <c r="C107" s="55" t="s">
        <v>63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50"/>
      <c r="V107" s="101"/>
      <c r="W107" s="101"/>
      <c r="X107" s="101"/>
      <c r="Y107" s="101"/>
      <c r="Z107" s="157"/>
      <c r="AA107" s="146"/>
    </row>
    <row r="108" spans="1:27" hidden="1">
      <c r="A108" s="75"/>
      <c r="B108" s="24" t="s">
        <v>111</v>
      </c>
      <c r="C108" s="55" t="s">
        <v>72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50"/>
      <c r="V108" s="101"/>
      <c r="W108" s="101"/>
      <c r="X108" s="101"/>
      <c r="Y108" s="101"/>
      <c r="Z108" s="147"/>
      <c r="AA108" s="146"/>
    </row>
    <row r="109" spans="1:27" hidden="1">
      <c r="A109" s="75"/>
      <c r="B109" s="24" t="s">
        <v>109</v>
      </c>
      <c r="C109" s="55" t="s">
        <v>72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50"/>
      <c r="V109" s="101"/>
      <c r="W109" s="101"/>
      <c r="X109" s="101"/>
      <c r="Y109" s="101"/>
      <c r="Z109" s="157"/>
      <c r="AA109" s="146"/>
    </row>
    <row r="110" spans="1:27" hidden="1">
      <c r="A110" s="75"/>
      <c r="B110" s="24" t="s">
        <v>112</v>
      </c>
      <c r="C110" s="55" t="s">
        <v>72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50"/>
      <c r="V110" s="101"/>
      <c r="W110" s="101"/>
      <c r="X110" s="101"/>
      <c r="Y110" s="101"/>
      <c r="Z110" s="157"/>
      <c r="AA110" s="146"/>
    </row>
    <row r="111" spans="1:27" ht="34.5" hidden="1">
      <c r="A111" s="75"/>
      <c r="B111" s="24" t="s">
        <v>113</v>
      </c>
      <c r="C111" s="55" t="s">
        <v>114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47"/>
      <c r="AA111" s="146"/>
    </row>
    <row r="112" spans="1:27" hidden="1">
      <c r="A112" s="75"/>
      <c r="B112" s="24" t="s">
        <v>109</v>
      </c>
      <c r="C112" s="55" t="s">
        <v>115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50"/>
      <c r="V112" s="101"/>
      <c r="W112" s="101"/>
      <c r="X112" s="101"/>
      <c r="Y112" s="101"/>
      <c r="Z112" s="157"/>
      <c r="AA112" s="146"/>
    </row>
    <row r="113" spans="1:27" hidden="1">
      <c r="A113" s="75"/>
      <c r="B113" s="24" t="s">
        <v>116</v>
      </c>
      <c r="C113" s="55" t="s">
        <v>81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50"/>
      <c r="V113" s="101"/>
      <c r="W113" s="101"/>
      <c r="X113" s="101"/>
      <c r="Y113" s="101"/>
      <c r="Z113" s="157"/>
      <c r="AA113" s="146"/>
    </row>
    <row r="114" spans="1:27">
      <c r="A114" s="75"/>
      <c r="B114" s="24" t="s">
        <v>117</v>
      </c>
      <c r="C114" s="55" t="s">
        <v>118</v>
      </c>
      <c r="D114" s="101">
        <f t="shared" ref="D114" si="42">SUM(D115:D118)</f>
        <v>490</v>
      </c>
      <c r="E114" s="136">
        <f t="shared" si="20"/>
        <v>605</v>
      </c>
      <c r="F114" s="136">
        <f t="shared" ref="F114" si="43">SUM(F115:F118)</f>
        <v>140</v>
      </c>
      <c r="G114" s="136">
        <f t="shared" ref="G114:K114" si="44">SUM(G115:G118)</f>
        <v>107</v>
      </c>
      <c r="H114" s="136">
        <f t="shared" si="44"/>
        <v>26</v>
      </c>
      <c r="I114" s="136">
        <f t="shared" si="44"/>
        <v>16</v>
      </c>
      <c r="J114" s="136">
        <f t="shared" si="44"/>
        <v>65</v>
      </c>
      <c r="K114" s="136">
        <f t="shared" si="44"/>
        <v>105</v>
      </c>
      <c r="L114" s="136">
        <f t="shared" ref="L114:P114" si="45">SUM(L115:L118)</f>
        <v>216</v>
      </c>
      <c r="M114" s="136">
        <f t="shared" si="45"/>
        <v>61</v>
      </c>
      <c r="N114" s="136">
        <f t="shared" si="45"/>
        <v>51</v>
      </c>
      <c r="O114" s="136">
        <f t="shared" si="45"/>
        <v>104</v>
      </c>
      <c r="P114" s="136">
        <f t="shared" si="45"/>
        <v>130</v>
      </c>
      <c r="Q114" s="136">
        <f t="shared" ref="Q114:T114" si="46">SUM(Q115:Q118)</f>
        <v>140</v>
      </c>
      <c r="R114" s="136">
        <f t="shared" si="46"/>
        <v>61</v>
      </c>
      <c r="S114" s="136">
        <f t="shared" si="46"/>
        <v>26</v>
      </c>
      <c r="T114" s="136">
        <f t="shared" si="46"/>
        <v>53</v>
      </c>
      <c r="U114" s="136">
        <f t="shared" ref="U114:X114" si="47">SUM(U115:U118)</f>
        <v>115</v>
      </c>
      <c r="V114" s="136">
        <f t="shared" si="47"/>
        <v>142</v>
      </c>
      <c r="W114" s="136">
        <f t="shared" si="47"/>
        <v>14</v>
      </c>
      <c r="X114" s="136">
        <f t="shared" si="47"/>
        <v>51</v>
      </c>
      <c r="Y114" s="136">
        <f>SUM(Y115:Y118)</f>
        <v>77</v>
      </c>
      <c r="Z114" s="116" t="s">
        <v>317</v>
      </c>
      <c r="AA114" s="143"/>
    </row>
    <row r="115" spans="1:27">
      <c r="A115" s="75"/>
      <c r="B115" s="24" t="s">
        <v>119</v>
      </c>
      <c r="C115" s="55" t="s">
        <v>118</v>
      </c>
      <c r="D115" s="101">
        <v>90</v>
      </c>
      <c r="E115" s="136">
        <f t="shared" si="20"/>
        <v>106</v>
      </c>
      <c r="F115" s="136">
        <v>35</v>
      </c>
      <c r="G115" s="136">
        <f t="shared" ref="G115:G118" si="48">SUM(H115:J115)</f>
        <v>10</v>
      </c>
      <c r="H115" s="153">
        <f>SUM([1]total_infor!H115)</f>
        <v>0</v>
      </c>
      <c r="I115" s="153">
        <f>SUM([2]total_infor!I115)</f>
        <v>10</v>
      </c>
      <c r="J115" s="153">
        <f>SUM([3]total_infor!J115)</f>
        <v>0</v>
      </c>
      <c r="K115" s="136">
        <v>10</v>
      </c>
      <c r="L115" s="136">
        <f t="shared" ref="L115:L118" si="49">SUM(M115:O115)</f>
        <v>0</v>
      </c>
      <c r="M115" s="153">
        <f>SUM([4]total_infor!M115)</f>
        <v>0</v>
      </c>
      <c r="N115" s="153">
        <f>SUM([5]total_infor!N115)</f>
        <v>0</v>
      </c>
      <c r="O115" s="153">
        <f>SUM([6]total_infor!O115)</f>
        <v>0</v>
      </c>
      <c r="P115" s="136">
        <v>25</v>
      </c>
      <c r="Q115" s="136">
        <f t="shared" ref="Q115:Q118" si="50">SUM(R115:T115)</f>
        <v>55</v>
      </c>
      <c r="R115" s="153">
        <f>SUM([7]total_infor!R115)</f>
        <v>45</v>
      </c>
      <c r="S115" s="153">
        <f>SUM([8]total_infor!S115)</f>
        <v>0</v>
      </c>
      <c r="T115" s="153">
        <f>SUM([9]total_infor!T115)</f>
        <v>10</v>
      </c>
      <c r="U115" s="137">
        <v>20</v>
      </c>
      <c r="V115" s="136">
        <f t="shared" ref="V115:V118" si="51">SUM(W115:Y115)</f>
        <v>41</v>
      </c>
      <c r="W115" s="153">
        <f>SUM([10]total_infor!W115)</f>
        <v>0</v>
      </c>
      <c r="X115" s="153">
        <f>SUM([11]total_infor!X115)</f>
        <v>26</v>
      </c>
      <c r="Y115" s="153">
        <f>SUM([12]total_infor!Y115)</f>
        <v>15</v>
      </c>
      <c r="AA115" s="143" t="s">
        <v>376</v>
      </c>
    </row>
    <row r="116" spans="1:27">
      <c r="A116" s="75"/>
      <c r="B116" s="24" t="s">
        <v>249</v>
      </c>
      <c r="C116" s="55" t="s">
        <v>118</v>
      </c>
      <c r="D116" s="101">
        <v>140</v>
      </c>
      <c r="E116" s="136">
        <f t="shared" si="20"/>
        <v>239</v>
      </c>
      <c r="F116" s="136">
        <v>40</v>
      </c>
      <c r="G116" s="136">
        <f t="shared" si="48"/>
        <v>16</v>
      </c>
      <c r="H116" s="153">
        <f>SUM([1]total_infor!H116)</f>
        <v>0</v>
      </c>
      <c r="I116" s="153">
        <f>SUM([2]total_infor!I116)</f>
        <v>1</v>
      </c>
      <c r="J116" s="153">
        <f>SUM([3]total_infor!J116)</f>
        <v>15</v>
      </c>
      <c r="K116" s="136">
        <v>30</v>
      </c>
      <c r="L116" s="136">
        <f t="shared" si="49"/>
        <v>128</v>
      </c>
      <c r="M116" s="153">
        <f>SUM([4]total_infor!M116)</f>
        <v>14</v>
      </c>
      <c r="N116" s="153">
        <f>SUM([5]total_infor!N116)</f>
        <v>51</v>
      </c>
      <c r="O116" s="153">
        <f>SUM([6]total_infor!O116)</f>
        <v>63</v>
      </c>
      <c r="P116" s="136">
        <v>40</v>
      </c>
      <c r="Q116" s="136">
        <f t="shared" si="50"/>
        <v>42</v>
      </c>
      <c r="R116" s="153">
        <f>SUM([7]total_infor!R116)</f>
        <v>15</v>
      </c>
      <c r="S116" s="153">
        <f>SUM([8]total_infor!S116)</f>
        <v>4</v>
      </c>
      <c r="T116" s="153">
        <f>SUM([9]total_infor!T116)</f>
        <v>23</v>
      </c>
      <c r="U116" s="137">
        <v>30</v>
      </c>
      <c r="V116" s="136">
        <f t="shared" si="51"/>
        <v>53</v>
      </c>
      <c r="W116" s="153">
        <f>SUM([10]total_infor!W116)</f>
        <v>14</v>
      </c>
      <c r="X116" s="153">
        <f>SUM([11]total_infor!X116)</f>
        <v>0</v>
      </c>
      <c r="Y116" s="153">
        <f>SUM([12]total_infor!Y116)</f>
        <v>39</v>
      </c>
      <c r="AA116" s="143" t="s">
        <v>376</v>
      </c>
    </row>
    <row r="117" spans="1:27">
      <c r="A117" s="75"/>
      <c r="B117" s="24" t="s">
        <v>250</v>
      </c>
      <c r="C117" s="55" t="s">
        <v>118</v>
      </c>
      <c r="D117" s="101">
        <v>20</v>
      </c>
      <c r="E117" s="136">
        <f t="shared" si="20"/>
        <v>20</v>
      </c>
      <c r="F117" s="136">
        <v>5</v>
      </c>
      <c r="G117" s="136">
        <f t="shared" si="48"/>
        <v>11</v>
      </c>
      <c r="H117" s="153">
        <f>SUM([1]total_infor!H117)</f>
        <v>6</v>
      </c>
      <c r="I117" s="153">
        <f>SUM([2]total_infor!I117)</f>
        <v>5</v>
      </c>
      <c r="J117" s="153">
        <f>SUM([3]total_infor!J117)</f>
        <v>0</v>
      </c>
      <c r="K117" s="136">
        <v>5</v>
      </c>
      <c r="L117" s="136">
        <f t="shared" si="49"/>
        <v>3</v>
      </c>
      <c r="M117" s="153">
        <f>SUM([4]total_infor!M117)</f>
        <v>0</v>
      </c>
      <c r="N117" s="153">
        <f>SUM([5]total_infor!N117)</f>
        <v>0</v>
      </c>
      <c r="O117" s="153">
        <f>SUM([6]total_infor!O117)</f>
        <v>3</v>
      </c>
      <c r="P117" s="136">
        <v>5</v>
      </c>
      <c r="Q117" s="136">
        <f t="shared" si="50"/>
        <v>3</v>
      </c>
      <c r="R117" s="153">
        <f>SUM([7]total_infor!R117)</f>
        <v>1</v>
      </c>
      <c r="S117" s="153">
        <f>SUM([8]total_infor!S117)</f>
        <v>2</v>
      </c>
      <c r="T117" s="153">
        <f>SUM([9]total_infor!T117)</f>
        <v>0</v>
      </c>
      <c r="U117" s="137">
        <v>5</v>
      </c>
      <c r="V117" s="136">
        <f t="shared" si="51"/>
        <v>3</v>
      </c>
      <c r="W117" s="153">
        <f>SUM([10]total_infor!W117)</f>
        <v>0</v>
      </c>
      <c r="X117" s="153">
        <f>SUM([11]total_infor!X117)</f>
        <v>0</v>
      </c>
      <c r="Y117" s="153">
        <f>SUM([12]total_infor!Y117)</f>
        <v>3</v>
      </c>
      <c r="AA117" s="143" t="s">
        <v>376</v>
      </c>
    </row>
    <row r="118" spans="1:27">
      <c r="A118" s="75"/>
      <c r="B118" s="24" t="s">
        <v>120</v>
      </c>
      <c r="C118" s="55" t="s">
        <v>118</v>
      </c>
      <c r="D118" s="101">
        <v>240</v>
      </c>
      <c r="E118" s="136">
        <f t="shared" si="20"/>
        <v>240</v>
      </c>
      <c r="F118" s="136">
        <v>60</v>
      </c>
      <c r="G118" s="136">
        <f t="shared" si="48"/>
        <v>70</v>
      </c>
      <c r="H118" s="153">
        <f>SUM([1]total_infor!H118)</f>
        <v>20</v>
      </c>
      <c r="I118" s="153">
        <f>SUM([2]total_infor!I118)</f>
        <v>0</v>
      </c>
      <c r="J118" s="153">
        <f>SUM([3]total_infor!J118)</f>
        <v>50</v>
      </c>
      <c r="K118" s="136">
        <v>60</v>
      </c>
      <c r="L118" s="136">
        <f t="shared" si="49"/>
        <v>85</v>
      </c>
      <c r="M118" s="153">
        <f>SUM([4]total_infor!M118)</f>
        <v>47</v>
      </c>
      <c r="N118" s="153">
        <f>SUM([5]total_infor!N118)</f>
        <v>0</v>
      </c>
      <c r="O118" s="153">
        <f>SUM([6]total_infor!O118)</f>
        <v>38</v>
      </c>
      <c r="P118" s="136">
        <v>60</v>
      </c>
      <c r="Q118" s="136">
        <f t="shared" si="50"/>
        <v>40</v>
      </c>
      <c r="R118" s="153">
        <f>SUM([7]total_infor!R118)</f>
        <v>0</v>
      </c>
      <c r="S118" s="153">
        <f>SUM([8]total_infor!S118)</f>
        <v>20</v>
      </c>
      <c r="T118" s="153">
        <f>SUM([9]total_infor!T118)</f>
        <v>20</v>
      </c>
      <c r="U118" s="137">
        <v>60</v>
      </c>
      <c r="V118" s="136">
        <f t="shared" si="51"/>
        <v>45</v>
      </c>
      <c r="W118" s="153">
        <f>SUM([10]total_infor!W118)</f>
        <v>0</v>
      </c>
      <c r="X118" s="153">
        <f>SUM([11]total_infor!X118)</f>
        <v>25</v>
      </c>
      <c r="Y118" s="153">
        <f>SUM([12]total_infor!Y118)</f>
        <v>20</v>
      </c>
      <c r="AA118" s="143" t="s">
        <v>376</v>
      </c>
    </row>
    <row r="119" spans="1:27">
      <c r="A119" s="75"/>
      <c r="B119" s="23" t="s">
        <v>121</v>
      </c>
      <c r="C119" s="50" t="s">
        <v>122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18" t="s">
        <v>320</v>
      </c>
      <c r="AA119" s="143"/>
    </row>
    <row r="120" spans="1:27" hidden="1">
      <c r="A120" s="100"/>
      <c r="B120" s="27" t="s">
        <v>123</v>
      </c>
      <c r="C120" s="57" t="s">
        <v>63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50"/>
      <c r="V120" s="101"/>
      <c r="W120" s="101"/>
      <c r="X120" s="101"/>
      <c r="Y120" s="101"/>
      <c r="AA120" s="143" t="s">
        <v>372</v>
      </c>
    </row>
    <row r="121" spans="1:27" hidden="1">
      <c r="A121" s="75"/>
      <c r="B121" s="24" t="s">
        <v>124</v>
      </c>
      <c r="C121" s="55" t="s">
        <v>63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50"/>
      <c r="V121" s="101"/>
      <c r="W121" s="101"/>
      <c r="X121" s="101"/>
      <c r="Y121" s="101"/>
      <c r="AA121" s="143" t="s">
        <v>374</v>
      </c>
    </row>
    <row r="122" spans="1:27">
      <c r="A122" s="75"/>
      <c r="B122" s="24" t="s">
        <v>125</v>
      </c>
      <c r="C122" s="55" t="s">
        <v>122</v>
      </c>
      <c r="D122" s="101">
        <f t="shared" ref="D122" si="52">SUM(D123:D124)</f>
        <v>220</v>
      </c>
      <c r="E122" s="136">
        <f t="shared" si="20"/>
        <v>245</v>
      </c>
      <c r="F122" s="136">
        <f t="shared" ref="F122" si="53">SUM(F123:F124)</f>
        <v>40</v>
      </c>
      <c r="G122" s="136">
        <f t="shared" ref="G122:K122" si="54">SUM(G123:G124)</f>
        <v>3</v>
      </c>
      <c r="H122" s="136">
        <f t="shared" si="54"/>
        <v>2</v>
      </c>
      <c r="I122" s="136">
        <f t="shared" si="54"/>
        <v>1</v>
      </c>
      <c r="J122" s="136">
        <f t="shared" si="54"/>
        <v>0</v>
      </c>
      <c r="K122" s="136">
        <f t="shared" si="54"/>
        <v>70</v>
      </c>
      <c r="L122" s="136">
        <f t="shared" ref="L122:P122" si="55">SUM(L123:L124)</f>
        <v>135</v>
      </c>
      <c r="M122" s="136">
        <f t="shared" si="55"/>
        <v>21</v>
      </c>
      <c r="N122" s="136">
        <f t="shared" si="55"/>
        <v>82</v>
      </c>
      <c r="O122" s="136">
        <f t="shared" si="55"/>
        <v>32</v>
      </c>
      <c r="P122" s="136">
        <f t="shared" si="55"/>
        <v>80</v>
      </c>
      <c r="Q122" s="136">
        <f t="shared" ref="Q122:T122" si="56">SUM(Q123:Q124)</f>
        <v>31</v>
      </c>
      <c r="R122" s="136">
        <f t="shared" si="56"/>
        <v>9</v>
      </c>
      <c r="S122" s="136">
        <f t="shared" si="56"/>
        <v>3</v>
      </c>
      <c r="T122" s="136">
        <f t="shared" si="56"/>
        <v>19</v>
      </c>
      <c r="U122" s="136">
        <f t="shared" ref="U122:X122" si="57">SUM(U123:U124)</f>
        <v>30</v>
      </c>
      <c r="V122" s="136">
        <f t="shared" si="57"/>
        <v>76</v>
      </c>
      <c r="W122" s="136">
        <f t="shared" si="57"/>
        <v>37</v>
      </c>
      <c r="X122" s="136">
        <f t="shared" si="57"/>
        <v>0</v>
      </c>
      <c r="Y122" s="136">
        <f>SUM(Y123:Y124)</f>
        <v>39</v>
      </c>
      <c r="Z122" s="115" t="s">
        <v>321</v>
      </c>
      <c r="AA122" s="143"/>
    </row>
    <row r="123" spans="1:27">
      <c r="A123" s="75"/>
      <c r="B123" s="24" t="s">
        <v>126</v>
      </c>
      <c r="C123" s="55" t="s">
        <v>122</v>
      </c>
      <c r="D123" s="101">
        <v>80</v>
      </c>
      <c r="E123" s="136">
        <f t="shared" si="20"/>
        <v>80</v>
      </c>
      <c r="F123" s="136">
        <v>0</v>
      </c>
      <c r="G123" s="136">
        <f t="shared" ref="G123:G124" si="58">SUM(H123:J123)</f>
        <v>0</v>
      </c>
      <c r="H123" s="153">
        <f>SUM([1]total_infor!H123)</f>
        <v>0</v>
      </c>
      <c r="I123" s="153">
        <f>SUM([2]total_infor!I123)</f>
        <v>0</v>
      </c>
      <c r="J123" s="153">
        <f>SUM([3]total_infor!J123)</f>
        <v>0</v>
      </c>
      <c r="K123" s="136">
        <v>40</v>
      </c>
      <c r="L123" s="136">
        <f t="shared" ref="L123:L124" si="59">SUM(M123:O123)</f>
        <v>46</v>
      </c>
      <c r="M123" s="153">
        <f>SUM([4]total_infor!M123)</f>
        <v>0</v>
      </c>
      <c r="N123" s="153">
        <f>SUM([5]total_infor!N123)</f>
        <v>46</v>
      </c>
      <c r="O123" s="153">
        <f>SUM([6]total_infor!O123)</f>
        <v>0</v>
      </c>
      <c r="P123" s="136">
        <v>40</v>
      </c>
      <c r="Q123" s="136">
        <f t="shared" ref="Q123:Q124" si="60">SUM(R123:T123)</f>
        <v>0</v>
      </c>
      <c r="R123" s="153">
        <f>SUM([7]total_infor!R123)</f>
        <v>0</v>
      </c>
      <c r="S123" s="153">
        <f>SUM([8]total_infor!S123)</f>
        <v>0</v>
      </c>
      <c r="T123" s="153">
        <f>SUM([9]total_infor!T123)</f>
        <v>0</v>
      </c>
      <c r="U123" s="137">
        <v>0</v>
      </c>
      <c r="V123" s="136">
        <f t="shared" ref="V123:V124" si="61">SUM(W123:Y123)</f>
        <v>34</v>
      </c>
      <c r="W123" s="153">
        <f>SUM([10]total_infor!W123)</f>
        <v>34</v>
      </c>
      <c r="X123" s="153">
        <f>SUM([11]total_infor!X123)</f>
        <v>0</v>
      </c>
      <c r="Y123" s="153">
        <f>SUM([12]total_infor!Y123)</f>
        <v>0</v>
      </c>
      <c r="AA123" s="143" t="s">
        <v>376</v>
      </c>
    </row>
    <row r="124" spans="1:27">
      <c r="A124" s="75"/>
      <c r="B124" s="24" t="s">
        <v>127</v>
      </c>
      <c r="C124" s="55" t="s">
        <v>122</v>
      </c>
      <c r="D124" s="101">
        <v>140</v>
      </c>
      <c r="E124" s="136">
        <f t="shared" si="20"/>
        <v>165</v>
      </c>
      <c r="F124" s="136">
        <v>40</v>
      </c>
      <c r="G124" s="136">
        <f t="shared" si="58"/>
        <v>3</v>
      </c>
      <c r="H124" s="153">
        <f>SUM([1]total_infor!H124)</f>
        <v>2</v>
      </c>
      <c r="I124" s="153">
        <f>SUM([2]total_infor!I124)</f>
        <v>1</v>
      </c>
      <c r="J124" s="153">
        <f>SUM([3]total_infor!J124)</f>
        <v>0</v>
      </c>
      <c r="K124" s="136">
        <v>30</v>
      </c>
      <c r="L124" s="136">
        <f t="shared" si="59"/>
        <v>89</v>
      </c>
      <c r="M124" s="153">
        <f>SUM([4]total_infor!M124)</f>
        <v>21</v>
      </c>
      <c r="N124" s="153">
        <f>SUM([5]total_infor!N124)</f>
        <v>36</v>
      </c>
      <c r="O124" s="153">
        <f>SUM([6]total_infor!O124)</f>
        <v>32</v>
      </c>
      <c r="P124" s="136">
        <v>40</v>
      </c>
      <c r="Q124" s="136">
        <f t="shared" si="60"/>
        <v>31</v>
      </c>
      <c r="R124" s="153">
        <f>SUM([7]total_infor!R124)</f>
        <v>9</v>
      </c>
      <c r="S124" s="153">
        <f>SUM([8]total_infor!S124)</f>
        <v>3</v>
      </c>
      <c r="T124" s="153">
        <f>SUM([9]total_infor!T124)</f>
        <v>19</v>
      </c>
      <c r="U124" s="137">
        <v>30</v>
      </c>
      <c r="V124" s="136">
        <f t="shared" si="61"/>
        <v>42</v>
      </c>
      <c r="W124" s="153">
        <f>SUM([10]total_infor!W124)</f>
        <v>3</v>
      </c>
      <c r="X124" s="153">
        <f>SUM([11]total_infor!X124)</f>
        <v>0</v>
      </c>
      <c r="Y124" s="153">
        <f>SUM([12]total_infor!Y124)</f>
        <v>39</v>
      </c>
      <c r="AA124" s="143" t="s">
        <v>376</v>
      </c>
    </row>
    <row r="125" spans="1:27" hidden="1">
      <c r="A125" s="75"/>
      <c r="B125" s="23" t="s">
        <v>251</v>
      </c>
      <c r="C125" s="50" t="s">
        <v>63</v>
      </c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50"/>
      <c r="V125" s="101"/>
      <c r="W125" s="101"/>
      <c r="X125" s="101"/>
      <c r="Y125" s="101"/>
      <c r="Z125" s="118" t="s">
        <v>322</v>
      </c>
      <c r="AA125" s="143"/>
    </row>
    <row r="126" spans="1:27" hidden="1">
      <c r="A126" s="75"/>
      <c r="B126" s="24" t="s">
        <v>244</v>
      </c>
      <c r="C126" s="55" t="s">
        <v>63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50"/>
      <c r="V126" s="101"/>
      <c r="W126" s="101"/>
      <c r="X126" s="101"/>
      <c r="Y126" s="101"/>
      <c r="AA126" s="143" t="s">
        <v>372</v>
      </c>
    </row>
    <row r="127" spans="1:27" ht="34.5" hidden="1">
      <c r="A127" s="75"/>
      <c r="B127" s="24" t="s">
        <v>265</v>
      </c>
      <c r="C127" s="55" t="s">
        <v>63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AA127" s="143" t="s">
        <v>378</v>
      </c>
    </row>
    <row r="128" spans="1:27">
      <c r="A128" s="75"/>
      <c r="B128" s="30" t="s">
        <v>128</v>
      </c>
      <c r="C128" s="58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50"/>
      <c r="V128" s="101"/>
      <c r="W128" s="101"/>
      <c r="X128" s="101"/>
      <c r="Y128" s="101"/>
      <c r="AA128" s="143"/>
    </row>
    <row r="129" spans="1:27">
      <c r="A129" s="75"/>
      <c r="B129" s="23" t="s">
        <v>129</v>
      </c>
      <c r="C129" s="55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50"/>
      <c r="V129" s="101"/>
      <c r="W129" s="101"/>
      <c r="X129" s="101"/>
      <c r="Y129" s="101"/>
      <c r="AA129" s="143"/>
    </row>
    <row r="130" spans="1:27">
      <c r="A130" s="75"/>
      <c r="B130" s="29" t="s">
        <v>130</v>
      </c>
      <c r="C130" s="50" t="s">
        <v>131</v>
      </c>
      <c r="D130" s="101">
        <f t="shared" ref="D130" si="62">SUM(D131:D133)</f>
        <v>50</v>
      </c>
      <c r="E130" s="136">
        <f t="shared" ref="E130:E148" si="63">SUM(G130,L130,Q130,V130)</f>
        <v>100</v>
      </c>
      <c r="F130" s="136">
        <f t="shared" ref="F130" si="64">SUM(F131:F133)</f>
        <v>10</v>
      </c>
      <c r="G130" s="136">
        <f t="shared" ref="G130:K130" si="65">SUM(G131:G133)</f>
        <v>32</v>
      </c>
      <c r="H130" s="136">
        <f t="shared" si="65"/>
        <v>9</v>
      </c>
      <c r="I130" s="136">
        <f t="shared" si="65"/>
        <v>12</v>
      </c>
      <c r="J130" s="136">
        <f t="shared" si="65"/>
        <v>11</v>
      </c>
      <c r="K130" s="136">
        <f t="shared" si="65"/>
        <v>15</v>
      </c>
      <c r="L130" s="136">
        <f t="shared" ref="L130:P130" si="66">SUM(L131:L133)</f>
        <v>19</v>
      </c>
      <c r="M130" s="136">
        <f t="shared" si="66"/>
        <v>3</v>
      </c>
      <c r="N130" s="136">
        <f t="shared" si="66"/>
        <v>8</v>
      </c>
      <c r="O130" s="136">
        <f t="shared" si="66"/>
        <v>8</v>
      </c>
      <c r="P130" s="136">
        <f t="shared" si="66"/>
        <v>15</v>
      </c>
      <c r="Q130" s="136">
        <f t="shared" ref="Q130:T130" si="67">SUM(Q131:Q133)</f>
        <v>20</v>
      </c>
      <c r="R130" s="136">
        <f t="shared" si="67"/>
        <v>8</v>
      </c>
      <c r="S130" s="136">
        <f t="shared" si="67"/>
        <v>1</v>
      </c>
      <c r="T130" s="136">
        <f t="shared" si="67"/>
        <v>11</v>
      </c>
      <c r="U130" s="136">
        <f t="shared" ref="U130:X130" si="68">SUM(U131:U133)</f>
        <v>10</v>
      </c>
      <c r="V130" s="136">
        <f t="shared" si="68"/>
        <v>29</v>
      </c>
      <c r="W130" s="136">
        <f t="shared" si="68"/>
        <v>10</v>
      </c>
      <c r="X130" s="136">
        <f t="shared" si="68"/>
        <v>12</v>
      </c>
      <c r="Y130" s="136">
        <f>SUM(Y131:Y133)</f>
        <v>7</v>
      </c>
      <c r="Z130" s="118" t="s">
        <v>323</v>
      </c>
      <c r="AA130" s="143"/>
    </row>
    <row r="131" spans="1:27" hidden="1">
      <c r="A131" s="75"/>
      <c r="B131" s="24" t="s">
        <v>282</v>
      </c>
      <c r="C131" s="55" t="s">
        <v>131</v>
      </c>
      <c r="D131" s="101"/>
      <c r="E131" s="101"/>
      <c r="F131" s="111"/>
      <c r="G131" s="101"/>
      <c r="H131" s="111"/>
      <c r="I131" s="111"/>
      <c r="J131" s="111"/>
      <c r="K131" s="111"/>
      <c r="L131" s="101"/>
      <c r="M131" s="111"/>
      <c r="N131" s="111"/>
      <c r="O131" s="111"/>
      <c r="P131" s="111"/>
      <c r="Q131" s="101"/>
      <c r="R131" s="111"/>
      <c r="S131" s="111"/>
      <c r="T131" s="111"/>
      <c r="U131" s="158"/>
      <c r="V131" s="101"/>
      <c r="W131" s="111"/>
      <c r="X131" s="84"/>
      <c r="Y131" s="84"/>
      <c r="AA131" s="143" t="s">
        <v>379</v>
      </c>
    </row>
    <row r="132" spans="1:27" ht="18.75" hidden="1" customHeight="1">
      <c r="A132" s="75"/>
      <c r="B132" s="24" t="s">
        <v>266</v>
      </c>
      <c r="C132" s="55" t="s">
        <v>131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70"/>
      <c r="Y132" s="70"/>
      <c r="AA132" s="143" t="s">
        <v>378</v>
      </c>
    </row>
    <row r="133" spans="1:27">
      <c r="A133" s="75"/>
      <c r="B133" s="24" t="s">
        <v>132</v>
      </c>
      <c r="C133" s="55" t="s">
        <v>131</v>
      </c>
      <c r="D133" s="101">
        <v>50</v>
      </c>
      <c r="E133" s="136">
        <f t="shared" si="63"/>
        <v>100</v>
      </c>
      <c r="F133" s="136">
        <v>10</v>
      </c>
      <c r="G133" s="136">
        <f t="shared" ref="G133" si="69">SUM(H133:J133)</f>
        <v>32</v>
      </c>
      <c r="H133" s="153">
        <f>SUM([1]total_infor!H133)</f>
        <v>9</v>
      </c>
      <c r="I133" s="153">
        <f>SUM([2]total_infor!I133)</f>
        <v>12</v>
      </c>
      <c r="J133" s="153">
        <f>SUM([3]total_infor!J133)</f>
        <v>11</v>
      </c>
      <c r="K133" s="136">
        <v>15</v>
      </c>
      <c r="L133" s="136">
        <f t="shared" ref="L133:L169" si="70">SUM(M133:O133)</f>
        <v>19</v>
      </c>
      <c r="M133" s="153">
        <f>SUM([4]total_infor!M133)</f>
        <v>3</v>
      </c>
      <c r="N133" s="153">
        <f>SUM([5]total_infor!N133)</f>
        <v>8</v>
      </c>
      <c r="O133" s="153">
        <f>SUM([6]total_infor!O133)</f>
        <v>8</v>
      </c>
      <c r="P133" s="136">
        <v>15</v>
      </c>
      <c r="Q133" s="136">
        <f t="shared" ref="Q133" si="71">SUM(R133:T133)</f>
        <v>20</v>
      </c>
      <c r="R133" s="153">
        <f>SUM([7]total_infor!R133)</f>
        <v>8</v>
      </c>
      <c r="S133" s="153">
        <f>SUM([8]total_infor!S133)</f>
        <v>1</v>
      </c>
      <c r="T133" s="153">
        <f>SUM([9]total_infor!T133)</f>
        <v>11</v>
      </c>
      <c r="U133" s="137">
        <v>10</v>
      </c>
      <c r="V133" s="136">
        <f t="shared" ref="V133" si="72">SUM(W133:Y133)</f>
        <v>29</v>
      </c>
      <c r="W133" s="153">
        <f>SUM([10]total_infor!W133)</f>
        <v>10</v>
      </c>
      <c r="X133" s="153">
        <f>SUM([11]total_infor!X133)</f>
        <v>12</v>
      </c>
      <c r="Y133" s="153">
        <f>SUM([12]total_infor!Y133)</f>
        <v>7</v>
      </c>
      <c r="AA133" s="143" t="s">
        <v>376</v>
      </c>
    </row>
    <row r="134" spans="1:27" hidden="1">
      <c r="A134" s="75"/>
      <c r="B134" s="29" t="s">
        <v>133</v>
      </c>
      <c r="C134" s="50" t="s">
        <v>96</v>
      </c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50"/>
      <c r="V134" s="101"/>
      <c r="W134" s="101"/>
      <c r="X134" s="101"/>
      <c r="Y134" s="101"/>
      <c r="AA134" s="143" t="s">
        <v>378</v>
      </c>
    </row>
    <row r="135" spans="1:27">
      <c r="A135" s="75"/>
      <c r="B135" s="29" t="s">
        <v>134</v>
      </c>
      <c r="C135" s="50" t="s">
        <v>135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18" t="s">
        <v>325</v>
      </c>
      <c r="AA135" s="143"/>
    </row>
    <row r="136" spans="1:27" hidden="1">
      <c r="A136" s="75"/>
      <c r="B136" s="24" t="s">
        <v>136</v>
      </c>
      <c r="C136" s="55" t="s">
        <v>135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50"/>
      <c r="V136" s="101"/>
      <c r="W136" s="101"/>
      <c r="X136" s="101"/>
      <c r="Y136" s="101"/>
      <c r="AA136" s="143" t="s">
        <v>378</v>
      </c>
    </row>
    <row r="137" spans="1:27">
      <c r="A137" s="99"/>
      <c r="B137" s="24" t="s">
        <v>137</v>
      </c>
      <c r="C137" s="55" t="s">
        <v>135</v>
      </c>
      <c r="D137" s="101">
        <v>50</v>
      </c>
      <c r="E137" s="136">
        <f t="shared" si="63"/>
        <v>142</v>
      </c>
      <c r="F137" s="136">
        <v>10</v>
      </c>
      <c r="G137" s="136">
        <f t="shared" ref="G137" si="73">SUM(H137:J137)</f>
        <v>55</v>
      </c>
      <c r="H137" s="153">
        <f>SUM([1]total_infor!H137)</f>
        <v>32</v>
      </c>
      <c r="I137" s="153">
        <f>SUM([2]total_infor!I137)</f>
        <v>5</v>
      </c>
      <c r="J137" s="153">
        <f>SUM([3]total_infor!J137)</f>
        <v>18</v>
      </c>
      <c r="K137" s="136">
        <v>15</v>
      </c>
      <c r="L137" s="136">
        <f t="shared" si="70"/>
        <v>26</v>
      </c>
      <c r="M137" s="153">
        <f>SUM([4]total_infor!M137)</f>
        <v>6</v>
      </c>
      <c r="N137" s="153">
        <f>SUM([5]total_infor!N137)</f>
        <v>17</v>
      </c>
      <c r="O137" s="153">
        <f>SUM([6]total_infor!O137)</f>
        <v>3</v>
      </c>
      <c r="P137" s="136">
        <v>15</v>
      </c>
      <c r="Q137" s="136">
        <f t="shared" ref="Q137" si="74">SUM(R137:T137)</f>
        <v>33</v>
      </c>
      <c r="R137" s="153">
        <f>SUM([7]total_infor!R137)</f>
        <v>3</v>
      </c>
      <c r="S137" s="153">
        <f>SUM([8]total_infor!S137)</f>
        <v>4</v>
      </c>
      <c r="T137" s="153">
        <f>SUM([9]total_infor!T137)</f>
        <v>26</v>
      </c>
      <c r="U137" s="137">
        <v>10</v>
      </c>
      <c r="V137" s="136">
        <f t="shared" ref="V137" si="75">SUM(W137:Y137)</f>
        <v>28</v>
      </c>
      <c r="W137" s="153">
        <f>SUM([10]total_infor!W137)</f>
        <v>19</v>
      </c>
      <c r="X137" s="153">
        <f>SUM([11]total_infor!X137)</f>
        <v>8</v>
      </c>
      <c r="Y137" s="153">
        <f>SUM([12]total_infor!Y137)</f>
        <v>1</v>
      </c>
      <c r="AA137" s="143" t="s">
        <v>376</v>
      </c>
    </row>
    <row r="138" spans="1:27" ht="34.5">
      <c r="A138" s="75"/>
      <c r="B138" s="29" t="s">
        <v>138</v>
      </c>
      <c r="C138" s="50" t="s">
        <v>139</v>
      </c>
      <c r="D138" s="101">
        <f t="shared" ref="D138" si="76">SUM(D139:D142)</f>
        <v>150</v>
      </c>
      <c r="E138" s="136">
        <f t="shared" si="63"/>
        <v>184</v>
      </c>
      <c r="F138" s="136">
        <f t="shared" ref="F138" si="77">SUM(F139:F142)</f>
        <v>32</v>
      </c>
      <c r="G138" s="136">
        <f t="shared" ref="G138:K138" si="78">SUM(G139:G142)</f>
        <v>62</v>
      </c>
      <c r="H138" s="136">
        <f t="shared" si="78"/>
        <v>32</v>
      </c>
      <c r="I138" s="136">
        <f t="shared" si="78"/>
        <v>17</v>
      </c>
      <c r="J138" s="136">
        <f t="shared" si="78"/>
        <v>13</v>
      </c>
      <c r="K138" s="136">
        <f t="shared" si="78"/>
        <v>43</v>
      </c>
      <c r="L138" s="136">
        <f t="shared" ref="L138:P138" si="79">SUM(L139:L142)</f>
        <v>60</v>
      </c>
      <c r="M138" s="136">
        <f t="shared" si="79"/>
        <v>8</v>
      </c>
      <c r="N138" s="136">
        <f t="shared" si="79"/>
        <v>24</v>
      </c>
      <c r="O138" s="136">
        <f t="shared" si="79"/>
        <v>28</v>
      </c>
      <c r="P138" s="136">
        <f t="shared" si="79"/>
        <v>42</v>
      </c>
      <c r="Q138" s="136">
        <f t="shared" ref="Q138:T138" si="80">SUM(Q139:Q142)</f>
        <v>29</v>
      </c>
      <c r="R138" s="136">
        <f t="shared" si="80"/>
        <v>9</v>
      </c>
      <c r="S138" s="136">
        <f t="shared" si="80"/>
        <v>7</v>
      </c>
      <c r="T138" s="136">
        <f t="shared" si="80"/>
        <v>13</v>
      </c>
      <c r="U138" s="136">
        <f t="shared" ref="U138:X138" si="81">SUM(U139:U142)</f>
        <v>33</v>
      </c>
      <c r="V138" s="136">
        <f t="shared" si="81"/>
        <v>33</v>
      </c>
      <c r="W138" s="136">
        <f t="shared" si="81"/>
        <v>13</v>
      </c>
      <c r="X138" s="136">
        <f t="shared" si="81"/>
        <v>14</v>
      </c>
      <c r="Y138" s="136">
        <f>SUM(Y139:Y142)</f>
        <v>6</v>
      </c>
      <c r="Z138" s="118" t="s">
        <v>326</v>
      </c>
      <c r="AA138" s="143"/>
    </row>
    <row r="139" spans="1:27" hidden="1">
      <c r="A139" s="100"/>
      <c r="B139" s="27" t="s">
        <v>136</v>
      </c>
      <c r="C139" s="57" t="s">
        <v>139</v>
      </c>
      <c r="D139" s="154"/>
      <c r="E139" s="101"/>
      <c r="F139" s="154"/>
      <c r="G139" s="101"/>
      <c r="H139" s="154"/>
      <c r="I139" s="154"/>
      <c r="J139" s="154"/>
      <c r="K139" s="154"/>
      <c r="L139" s="101"/>
      <c r="M139" s="154"/>
      <c r="N139" s="154"/>
      <c r="O139" s="154"/>
      <c r="P139" s="154"/>
      <c r="Q139" s="101"/>
      <c r="R139" s="154"/>
      <c r="S139" s="154"/>
      <c r="T139" s="154"/>
      <c r="U139" s="155"/>
      <c r="V139" s="101"/>
      <c r="W139" s="154"/>
      <c r="X139" s="154"/>
      <c r="Y139" s="88"/>
      <c r="AA139" s="143" t="s">
        <v>378</v>
      </c>
    </row>
    <row r="140" spans="1:27">
      <c r="A140" s="75"/>
      <c r="B140" s="24" t="s">
        <v>140</v>
      </c>
      <c r="C140" s="55" t="s">
        <v>139</v>
      </c>
      <c r="D140" s="101">
        <v>10</v>
      </c>
      <c r="E140" s="136">
        <f t="shared" si="63"/>
        <v>26</v>
      </c>
      <c r="F140" s="136">
        <v>2</v>
      </c>
      <c r="G140" s="136">
        <f t="shared" ref="G140:G142" si="82">SUM(H140:J140)</f>
        <v>14</v>
      </c>
      <c r="H140" s="153">
        <f>SUM([1]total_infor!H140)</f>
        <v>7</v>
      </c>
      <c r="I140" s="153">
        <f>SUM([2]total_infor!I140)</f>
        <v>6</v>
      </c>
      <c r="J140" s="153">
        <f>SUM([3]total_infor!J140)</f>
        <v>1</v>
      </c>
      <c r="K140" s="136">
        <v>3</v>
      </c>
      <c r="L140" s="136">
        <f t="shared" si="70"/>
        <v>4</v>
      </c>
      <c r="M140" s="153">
        <f>SUM([4]total_infor!M140)</f>
        <v>1</v>
      </c>
      <c r="N140" s="153">
        <f>SUM([5]total_infor!N140)</f>
        <v>2</v>
      </c>
      <c r="O140" s="153">
        <f>SUM([6]total_infor!O140)</f>
        <v>1</v>
      </c>
      <c r="P140" s="136">
        <v>2</v>
      </c>
      <c r="Q140" s="136">
        <f t="shared" ref="Q140:Q142" si="83">SUM(R140:T140)</f>
        <v>3</v>
      </c>
      <c r="R140" s="153">
        <f>SUM([7]total_infor!R140)</f>
        <v>1</v>
      </c>
      <c r="S140" s="153">
        <f>SUM([8]total_infor!S140)</f>
        <v>1</v>
      </c>
      <c r="T140" s="153">
        <f>SUM([9]total_infor!T140)</f>
        <v>1</v>
      </c>
      <c r="U140" s="137">
        <v>3</v>
      </c>
      <c r="V140" s="136">
        <f t="shared" ref="V140:V142" si="84">SUM(W140:Y140)</f>
        <v>5</v>
      </c>
      <c r="W140" s="153">
        <f>SUM([10]total_infor!W140)</f>
        <v>3</v>
      </c>
      <c r="X140" s="153">
        <f>SUM([11]total_infor!X140)</f>
        <v>2</v>
      </c>
      <c r="Y140" s="153">
        <f>SUM([12]total_infor!Y140)</f>
        <v>0</v>
      </c>
      <c r="AA140" s="143" t="s">
        <v>376</v>
      </c>
    </row>
    <row r="141" spans="1:27">
      <c r="A141" s="75"/>
      <c r="B141" s="24" t="s">
        <v>141</v>
      </c>
      <c r="C141" s="55" t="s">
        <v>139</v>
      </c>
      <c r="D141" s="101">
        <v>60</v>
      </c>
      <c r="E141" s="136">
        <f t="shared" si="63"/>
        <v>41</v>
      </c>
      <c r="F141" s="136">
        <v>15</v>
      </c>
      <c r="G141" s="136">
        <f t="shared" si="82"/>
        <v>3</v>
      </c>
      <c r="H141" s="153">
        <f>SUM([1]total_infor!H141)</f>
        <v>2</v>
      </c>
      <c r="I141" s="153">
        <f>SUM([2]total_infor!I141)</f>
        <v>0</v>
      </c>
      <c r="J141" s="153">
        <f>SUM([3]total_infor!J141)</f>
        <v>1</v>
      </c>
      <c r="K141" s="136">
        <v>15</v>
      </c>
      <c r="L141" s="136">
        <f t="shared" si="70"/>
        <v>33</v>
      </c>
      <c r="M141" s="153">
        <f>SUM([4]total_infor!M141)</f>
        <v>4</v>
      </c>
      <c r="N141" s="153">
        <f>SUM([5]total_infor!N141)</f>
        <v>11</v>
      </c>
      <c r="O141" s="153">
        <f>SUM([6]total_infor!O141)</f>
        <v>18</v>
      </c>
      <c r="P141" s="136">
        <v>15</v>
      </c>
      <c r="Q141" s="136">
        <f t="shared" si="83"/>
        <v>5</v>
      </c>
      <c r="R141" s="153">
        <f>SUM([7]total_infor!R141)</f>
        <v>0</v>
      </c>
      <c r="S141" s="153">
        <f>SUM([8]total_infor!S141)</f>
        <v>5</v>
      </c>
      <c r="T141" s="153">
        <f>SUM([9]total_infor!T141)</f>
        <v>0</v>
      </c>
      <c r="U141" s="137">
        <v>15</v>
      </c>
      <c r="V141" s="136">
        <f t="shared" si="84"/>
        <v>0</v>
      </c>
      <c r="W141" s="153">
        <f>SUM([10]total_infor!W141)</f>
        <v>0</v>
      </c>
      <c r="X141" s="153">
        <f>SUM([11]total_infor!X141)</f>
        <v>0</v>
      </c>
      <c r="Y141" s="153">
        <f>SUM([12]total_infor!Y141)</f>
        <v>0</v>
      </c>
      <c r="AA141" s="143" t="s">
        <v>376</v>
      </c>
    </row>
    <row r="142" spans="1:27">
      <c r="A142" s="75"/>
      <c r="B142" s="24" t="s">
        <v>142</v>
      </c>
      <c r="C142" s="55" t="s">
        <v>139</v>
      </c>
      <c r="D142" s="101">
        <v>80</v>
      </c>
      <c r="E142" s="136">
        <f t="shared" si="63"/>
        <v>117</v>
      </c>
      <c r="F142" s="136">
        <v>15</v>
      </c>
      <c r="G142" s="136">
        <f t="shared" si="82"/>
        <v>45</v>
      </c>
      <c r="H142" s="153">
        <f>SUM([1]total_infor!H142)</f>
        <v>23</v>
      </c>
      <c r="I142" s="153">
        <f>SUM([2]total_infor!I142)</f>
        <v>11</v>
      </c>
      <c r="J142" s="153">
        <f>SUM([3]total_infor!J142)</f>
        <v>11</v>
      </c>
      <c r="K142" s="136">
        <v>25</v>
      </c>
      <c r="L142" s="136">
        <f t="shared" si="70"/>
        <v>23</v>
      </c>
      <c r="M142" s="153">
        <f>SUM([4]total_infor!M142)</f>
        <v>3</v>
      </c>
      <c r="N142" s="153">
        <f>SUM([5]total_infor!N142)</f>
        <v>11</v>
      </c>
      <c r="O142" s="153">
        <f>SUM([6]total_infor!O142)</f>
        <v>9</v>
      </c>
      <c r="P142" s="136">
        <v>25</v>
      </c>
      <c r="Q142" s="136">
        <f t="shared" si="83"/>
        <v>21</v>
      </c>
      <c r="R142" s="153">
        <f>SUM([7]total_infor!R142)</f>
        <v>8</v>
      </c>
      <c r="S142" s="153">
        <f>SUM([8]total_infor!S142)</f>
        <v>1</v>
      </c>
      <c r="T142" s="153">
        <f>SUM([9]total_infor!T142)</f>
        <v>12</v>
      </c>
      <c r="U142" s="137">
        <v>15</v>
      </c>
      <c r="V142" s="136">
        <f t="shared" si="84"/>
        <v>28</v>
      </c>
      <c r="W142" s="153">
        <f>SUM([10]total_infor!W142)</f>
        <v>10</v>
      </c>
      <c r="X142" s="153">
        <f>SUM([11]total_infor!X142)</f>
        <v>12</v>
      </c>
      <c r="Y142" s="153">
        <f>SUM([12]total_infor!Y142)</f>
        <v>6</v>
      </c>
      <c r="AA142" s="143" t="s">
        <v>376</v>
      </c>
    </row>
    <row r="143" spans="1:27" ht="40.5" customHeight="1">
      <c r="A143" s="100"/>
      <c r="B143" s="31" t="s">
        <v>143</v>
      </c>
      <c r="C143" s="59" t="s">
        <v>144</v>
      </c>
      <c r="D143" s="154">
        <f t="shared" ref="D143" si="85">SUM(D144:D148)</f>
        <v>1000</v>
      </c>
      <c r="E143" s="136">
        <f t="shared" si="63"/>
        <v>1107</v>
      </c>
      <c r="F143" s="138">
        <f t="shared" ref="F143" si="86">SUM(F144:F148)</f>
        <v>240</v>
      </c>
      <c r="G143" s="138">
        <f t="shared" ref="G143:K143" si="87">SUM(G144:G148)</f>
        <v>226</v>
      </c>
      <c r="H143" s="138">
        <f t="shared" si="87"/>
        <v>57</v>
      </c>
      <c r="I143" s="138">
        <f t="shared" si="87"/>
        <v>15</v>
      </c>
      <c r="J143" s="138">
        <f t="shared" si="87"/>
        <v>154</v>
      </c>
      <c r="K143" s="138">
        <f t="shared" si="87"/>
        <v>260</v>
      </c>
      <c r="L143" s="138">
        <f t="shared" ref="L143:P143" si="88">SUM(L144:L148)</f>
        <v>351</v>
      </c>
      <c r="M143" s="138">
        <f t="shared" si="88"/>
        <v>57</v>
      </c>
      <c r="N143" s="138">
        <f t="shared" si="88"/>
        <v>39</v>
      </c>
      <c r="O143" s="138">
        <f t="shared" si="88"/>
        <v>255</v>
      </c>
      <c r="P143" s="138">
        <f t="shared" si="88"/>
        <v>260</v>
      </c>
      <c r="Q143" s="138">
        <f t="shared" ref="Q143:T143" si="89">SUM(Q144:Q148)</f>
        <v>177</v>
      </c>
      <c r="R143" s="138">
        <f t="shared" si="89"/>
        <v>22</v>
      </c>
      <c r="S143" s="138">
        <f t="shared" si="89"/>
        <v>65</v>
      </c>
      <c r="T143" s="138">
        <f t="shared" si="89"/>
        <v>90</v>
      </c>
      <c r="U143" s="138">
        <f t="shared" ref="U143:X143" si="90">SUM(U144:U148)</f>
        <v>240</v>
      </c>
      <c r="V143" s="138">
        <f t="shared" si="90"/>
        <v>353</v>
      </c>
      <c r="W143" s="138">
        <f t="shared" si="90"/>
        <v>41</v>
      </c>
      <c r="X143" s="138">
        <f t="shared" si="90"/>
        <v>167</v>
      </c>
      <c r="Y143" s="138">
        <f>SUM(Y144:Y148)</f>
        <v>145</v>
      </c>
      <c r="Z143" s="118" t="s">
        <v>327</v>
      </c>
      <c r="AA143" s="143"/>
    </row>
    <row r="144" spans="1:27" hidden="1">
      <c r="A144" s="75"/>
      <c r="B144" s="24" t="s">
        <v>145</v>
      </c>
      <c r="C144" s="55" t="s">
        <v>146</v>
      </c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50"/>
      <c r="V144" s="101"/>
      <c r="W144" s="101"/>
      <c r="X144" s="101"/>
      <c r="Y144" s="101"/>
      <c r="AA144" s="143" t="s">
        <v>374</v>
      </c>
    </row>
    <row r="145" spans="1:27" hidden="1">
      <c r="A145" s="75"/>
      <c r="B145" s="24" t="s">
        <v>73</v>
      </c>
      <c r="C145" s="55" t="s">
        <v>72</v>
      </c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50"/>
      <c r="V145" s="101"/>
      <c r="W145" s="101"/>
      <c r="X145" s="101"/>
      <c r="Y145" s="101"/>
      <c r="AA145" s="143" t="s">
        <v>380</v>
      </c>
    </row>
    <row r="146" spans="1:27" hidden="1">
      <c r="A146" s="75"/>
      <c r="B146" s="24" t="s">
        <v>136</v>
      </c>
      <c r="C146" s="55" t="s">
        <v>146</v>
      </c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50"/>
      <c r="V146" s="101"/>
      <c r="W146" s="101"/>
      <c r="X146" s="101"/>
      <c r="Y146" s="101"/>
      <c r="AA146" s="143" t="s">
        <v>378</v>
      </c>
    </row>
    <row r="147" spans="1:27">
      <c r="A147" s="75"/>
      <c r="B147" s="24" t="s">
        <v>141</v>
      </c>
      <c r="C147" s="55" t="s">
        <v>146</v>
      </c>
      <c r="D147" s="101">
        <v>800</v>
      </c>
      <c r="E147" s="136">
        <f t="shared" si="63"/>
        <v>860</v>
      </c>
      <c r="F147" s="136">
        <v>200</v>
      </c>
      <c r="G147" s="136">
        <f t="shared" ref="G147:G148" si="91">SUM(H147:J147)</f>
        <v>175</v>
      </c>
      <c r="H147" s="153">
        <f>SUM([1]total_infor!H147)</f>
        <v>55</v>
      </c>
      <c r="I147" s="153">
        <f>SUM([2]total_infor!I147)</f>
        <v>0</v>
      </c>
      <c r="J147" s="153">
        <f>SUM([3]total_infor!J147)</f>
        <v>120</v>
      </c>
      <c r="K147" s="136">
        <v>200</v>
      </c>
      <c r="L147" s="136">
        <f t="shared" si="70"/>
        <v>280</v>
      </c>
      <c r="M147" s="153">
        <f>SUM([4]total_infor!M147)</f>
        <v>55</v>
      </c>
      <c r="N147" s="153">
        <f>SUM([5]total_infor!N147)</f>
        <v>0</v>
      </c>
      <c r="O147" s="153">
        <f>SUM([6]total_infor!O147)</f>
        <v>225</v>
      </c>
      <c r="P147" s="136">
        <v>200</v>
      </c>
      <c r="Q147" s="136">
        <f t="shared" ref="Q147:Q148" si="92">SUM(R147:T147)</f>
        <v>120</v>
      </c>
      <c r="R147" s="153">
        <f>SUM([7]total_infor!R147)</f>
        <v>0</v>
      </c>
      <c r="S147" s="153">
        <f>SUM([8]total_infor!S147)</f>
        <v>55</v>
      </c>
      <c r="T147" s="153">
        <f>SUM([9]total_infor!T147)</f>
        <v>65</v>
      </c>
      <c r="U147" s="137">
        <v>200</v>
      </c>
      <c r="V147" s="136">
        <f t="shared" ref="V147:V148" si="93">SUM(W147:Y147)</f>
        <v>285</v>
      </c>
      <c r="W147" s="153">
        <f>SUM([10]total_infor!W147)</f>
        <v>0</v>
      </c>
      <c r="X147" s="153">
        <f>SUM([11]total_infor!X147)</f>
        <v>150</v>
      </c>
      <c r="Y147" s="153">
        <f>SUM([12]total_infor!Y147)</f>
        <v>135</v>
      </c>
      <c r="AA147" s="143" t="s">
        <v>376</v>
      </c>
    </row>
    <row r="148" spans="1:27">
      <c r="A148" s="75"/>
      <c r="B148" s="24" t="s">
        <v>142</v>
      </c>
      <c r="C148" s="55" t="s">
        <v>146</v>
      </c>
      <c r="D148" s="101">
        <v>200</v>
      </c>
      <c r="E148" s="136">
        <f t="shared" si="63"/>
        <v>247</v>
      </c>
      <c r="F148" s="136">
        <v>40</v>
      </c>
      <c r="G148" s="136">
        <f t="shared" si="91"/>
        <v>51</v>
      </c>
      <c r="H148" s="153">
        <f>SUM([1]total_infor!H148)</f>
        <v>2</v>
      </c>
      <c r="I148" s="153">
        <f>SUM([2]total_infor!I148)</f>
        <v>15</v>
      </c>
      <c r="J148" s="153">
        <f>SUM([3]total_infor!J148)</f>
        <v>34</v>
      </c>
      <c r="K148" s="136">
        <v>60</v>
      </c>
      <c r="L148" s="136">
        <f t="shared" si="70"/>
        <v>71</v>
      </c>
      <c r="M148" s="153">
        <f>SUM([4]total_infor!M148)</f>
        <v>2</v>
      </c>
      <c r="N148" s="153">
        <f>SUM([5]total_infor!N148)</f>
        <v>39</v>
      </c>
      <c r="O148" s="153">
        <f>SUM([6]total_infor!O148)</f>
        <v>30</v>
      </c>
      <c r="P148" s="136">
        <v>60</v>
      </c>
      <c r="Q148" s="136">
        <f t="shared" si="92"/>
        <v>57</v>
      </c>
      <c r="R148" s="153">
        <f>SUM([7]total_infor!R148)</f>
        <v>22</v>
      </c>
      <c r="S148" s="153">
        <f>SUM([8]total_infor!S148)</f>
        <v>10</v>
      </c>
      <c r="T148" s="153">
        <f>SUM([9]total_infor!T148)</f>
        <v>25</v>
      </c>
      <c r="U148" s="137">
        <v>40</v>
      </c>
      <c r="V148" s="136">
        <f t="shared" si="93"/>
        <v>68</v>
      </c>
      <c r="W148" s="153">
        <f>SUM([10]total_infor!W148)</f>
        <v>41</v>
      </c>
      <c r="X148" s="153">
        <f>SUM([11]total_infor!X148)</f>
        <v>17</v>
      </c>
      <c r="Y148" s="153">
        <f>SUM([12]total_infor!Y148)</f>
        <v>10</v>
      </c>
      <c r="AA148" s="143" t="s">
        <v>376</v>
      </c>
    </row>
    <row r="149" spans="1:27" hidden="1">
      <c r="A149" s="75"/>
      <c r="B149" s="29" t="s">
        <v>147</v>
      </c>
      <c r="C149" s="50" t="s">
        <v>148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50"/>
      <c r="V149" s="101"/>
      <c r="W149" s="101"/>
      <c r="X149" s="101"/>
      <c r="Y149" s="70"/>
      <c r="AA149" s="143" t="s">
        <v>378</v>
      </c>
    </row>
    <row r="150" spans="1:27" ht="34.5" hidden="1">
      <c r="A150" s="75"/>
      <c r="B150" s="29" t="s">
        <v>149</v>
      </c>
      <c r="C150" s="50" t="s">
        <v>276</v>
      </c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18" t="s">
        <v>328</v>
      </c>
      <c r="AA150" s="143"/>
    </row>
    <row r="151" spans="1:27" hidden="1">
      <c r="A151" s="75"/>
      <c r="B151" s="24" t="s">
        <v>264</v>
      </c>
      <c r="C151" s="55" t="s">
        <v>70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50"/>
      <c r="V151" s="101"/>
      <c r="W151" s="101"/>
      <c r="X151" s="101"/>
      <c r="Y151" s="101"/>
      <c r="AA151" s="143" t="s">
        <v>372</v>
      </c>
    </row>
    <row r="152" spans="1:27" hidden="1">
      <c r="A152" s="75"/>
      <c r="B152" s="24" t="s">
        <v>150</v>
      </c>
      <c r="C152" s="55" t="s">
        <v>92</v>
      </c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50"/>
      <c r="V152" s="101"/>
      <c r="W152" s="101"/>
      <c r="X152" s="101"/>
      <c r="Y152" s="101"/>
      <c r="AA152" s="143" t="s">
        <v>374</v>
      </c>
    </row>
    <row r="153" spans="1:27" hidden="1">
      <c r="A153" s="75"/>
      <c r="B153" s="23" t="s">
        <v>245</v>
      </c>
      <c r="C153" s="55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50"/>
      <c r="V153" s="101"/>
      <c r="W153" s="101"/>
      <c r="X153" s="101"/>
      <c r="Y153" s="101"/>
      <c r="AA153" s="143"/>
    </row>
    <row r="154" spans="1:27" hidden="1">
      <c r="A154" s="75"/>
      <c r="B154" s="24" t="s">
        <v>151</v>
      </c>
      <c r="C154" s="55" t="s">
        <v>152</v>
      </c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50"/>
      <c r="V154" s="101"/>
      <c r="W154" s="101"/>
      <c r="X154" s="101"/>
      <c r="Y154" s="101"/>
      <c r="AA154" s="143" t="s">
        <v>378</v>
      </c>
    </row>
    <row r="155" spans="1:27" hidden="1">
      <c r="A155" s="75"/>
      <c r="B155" s="24" t="s">
        <v>153</v>
      </c>
      <c r="C155" s="55" t="s">
        <v>152</v>
      </c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50"/>
      <c r="V155" s="101"/>
      <c r="W155" s="101"/>
      <c r="X155" s="101"/>
      <c r="Y155" s="101"/>
      <c r="AA155" s="143" t="s">
        <v>378</v>
      </c>
    </row>
    <row r="156" spans="1:27" hidden="1">
      <c r="A156" s="75"/>
      <c r="B156" s="24" t="s">
        <v>154</v>
      </c>
      <c r="C156" s="55" t="s">
        <v>155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50"/>
      <c r="V156" s="101"/>
      <c r="W156" s="101"/>
      <c r="X156" s="101"/>
      <c r="Y156" s="101"/>
      <c r="AA156" s="143" t="s">
        <v>378</v>
      </c>
    </row>
    <row r="157" spans="1:27" ht="34.5" hidden="1">
      <c r="A157" s="99"/>
      <c r="B157" s="23" t="s">
        <v>156</v>
      </c>
      <c r="C157" s="50" t="s">
        <v>148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18" t="s">
        <v>329</v>
      </c>
      <c r="AA157" s="143"/>
    </row>
    <row r="158" spans="1:27" hidden="1">
      <c r="A158" s="100"/>
      <c r="B158" s="27" t="s">
        <v>157</v>
      </c>
      <c r="C158" s="57" t="s">
        <v>148</v>
      </c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50"/>
      <c r="V158" s="101"/>
      <c r="W158" s="101"/>
      <c r="X158" s="101"/>
      <c r="Y158" s="101"/>
      <c r="AA158" s="143" t="s">
        <v>381</v>
      </c>
    </row>
    <row r="159" spans="1:27" hidden="1">
      <c r="A159" s="75"/>
      <c r="B159" s="24" t="s">
        <v>158</v>
      </c>
      <c r="C159" s="55" t="s">
        <v>148</v>
      </c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50"/>
      <c r="V159" s="101"/>
      <c r="W159" s="101"/>
      <c r="X159" s="101"/>
      <c r="Y159" s="101"/>
      <c r="AA159" s="143" t="s">
        <v>381</v>
      </c>
    </row>
    <row r="160" spans="1:27" hidden="1">
      <c r="A160" s="75"/>
      <c r="B160" s="23" t="s">
        <v>159</v>
      </c>
      <c r="C160" s="50" t="s">
        <v>70</v>
      </c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50"/>
      <c r="V160" s="101"/>
      <c r="W160" s="101"/>
      <c r="X160" s="101"/>
      <c r="Y160" s="101"/>
      <c r="Z160" s="118" t="s">
        <v>330</v>
      </c>
      <c r="AA160" s="143"/>
    </row>
    <row r="161" spans="1:27" ht="51.75" hidden="1">
      <c r="A161" s="75"/>
      <c r="B161" s="32" t="s">
        <v>160</v>
      </c>
      <c r="C161" s="55" t="s">
        <v>70</v>
      </c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AA161" s="143" t="s">
        <v>372</v>
      </c>
    </row>
    <row r="162" spans="1:27" ht="34.5" hidden="1">
      <c r="A162" s="75"/>
      <c r="B162" s="24" t="s">
        <v>161</v>
      </c>
      <c r="C162" s="55" t="s">
        <v>70</v>
      </c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AA162" s="143" t="s">
        <v>377</v>
      </c>
    </row>
    <row r="163" spans="1:27">
      <c r="A163" s="75"/>
      <c r="B163" s="23" t="s">
        <v>162</v>
      </c>
      <c r="C163" s="55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50"/>
      <c r="V163" s="101"/>
      <c r="W163" s="101"/>
      <c r="X163" s="101"/>
      <c r="Y163" s="101"/>
      <c r="AA163" s="143"/>
    </row>
    <row r="164" spans="1:27">
      <c r="A164" s="75"/>
      <c r="B164" s="24" t="s">
        <v>163</v>
      </c>
      <c r="C164" s="6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50"/>
      <c r="V164" s="101"/>
      <c r="W164" s="101"/>
      <c r="X164" s="101"/>
      <c r="Y164" s="70"/>
      <c r="AA164" s="143"/>
    </row>
    <row r="165" spans="1:27">
      <c r="A165" s="75"/>
      <c r="B165" s="33" t="s">
        <v>164</v>
      </c>
      <c r="C165" s="49" t="s">
        <v>165</v>
      </c>
      <c r="D165" s="101">
        <v>2000</v>
      </c>
      <c r="E165" s="136">
        <f t="shared" ref="E165:E191" si="94">SUM(G165,L165,Q165,V165)</f>
        <v>4932</v>
      </c>
      <c r="F165" s="136">
        <v>0</v>
      </c>
      <c r="G165" s="136">
        <f t="shared" ref="G165" si="95">SUM(H165:J165)</f>
        <v>0</v>
      </c>
      <c r="H165" s="153">
        <f>SUM([1]total_infor!H165)</f>
        <v>0</v>
      </c>
      <c r="I165" s="153">
        <f>SUM([2]total_infor!I165)</f>
        <v>0</v>
      </c>
      <c r="J165" s="153">
        <f>SUM([3]total_infor!J165)</f>
        <v>0</v>
      </c>
      <c r="K165" s="136">
        <v>2000</v>
      </c>
      <c r="L165" s="136">
        <f t="shared" si="70"/>
        <v>4932</v>
      </c>
      <c r="M165" s="153">
        <f>SUM([4]total_infor!M165)</f>
        <v>0</v>
      </c>
      <c r="N165" s="153">
        <f>SUM([5]total_infor!N165)</f>
        <v>0</v>
      </c>
      <c r="O165" s="153">
        <f>SUM([6]total_infor!O165)</f>
        <v>4932</v>
      </c>
      <c r="P165" s="136">
        <v>0</v>
      </c>
      <c r="Q165" s="136">
        <f t="shared" ref="Q165" si="96">SUM(R165:T165)</f>
        <v>0</v>
      </c>
      <c r="R165" s="153">
        <f>SUM([7]total_infor!R165)</f>
        <v>0</v>
      </c>
      <c r="S165" s="153">
        <f>SUM([8]total_infor!S165)</f>
        <v>0</v>
      </c>
      <c r="T165" s="153">
        <f>SUM([9]total_infor!T165)</f>
        <v>0</v>
      </c>
      <c r="U165" s="137">
        <v>0</v>
      </c>
      <c r="V165" s="136">
        <f t="shared" ref="V165" si="97">SUM(W165:Y165)</f>
        <v>0</v>
      </c>
      <c r="W165" s="153">
        <f>SUM([10]total_infor!W165)</f>
        <v>0</v>
      </c>
      <c r="X165" s="153">
        <f>SUM([11]total_infor!X165)</f>
        <v>0</v>
      </c>
      <c r="Y165" s="153">
        <f>SUM([12]total_infor!Y165)</f>
        <v>0</v>
      </c>
      <c r="AA165" s="143" t="s">
        <v>376</v>
      </c>
    </row>
    <row r="166" spans="1:27" ht="21.75" customHeight="1">
      <c r="A166" s="75"/>
      <c r="B166" s="24" t="s">
        <v>253</v>
      </c>
      <c r="C166" s="55" t="s">
        <v>148</v>
      </c>
      <c r="D166" s="101">
        <f t="shared" ref="D166" si="98">SUM(D167:D169)</f>
        <v>19</v>
      </c>
      <c r="E166" s="136">
        <f t="shared" si="94"/>
        <v>20</v>
      </c>
      <c r="F166" s="136">
        <f t="shared" ref="F166" si="99">SUM(F167:F169)</f>
        <v>4</v>
      </c>
      <c r="G166" s="136">
        <f t="shared" ref="G166:K166" si="100">SUM(G167:G169)</f>
        <v>4</v>
      </c>
      <c r="H166" s="136">
        <f t="shared" si="100"/>
        <v>0</v>
      </c>
      <c r="I166" s="136">
        <f t="shared" si="100"/>
        <v>1</v>
      </c>
      <c r="J166" s="136">
        <f t="shared" si="100"/>
        <v>3</v>
      </c>
      <c r="K166" s="136">
        <f t="shared" si="100"/>
        <v>5</v>
      </c>
      <c r="L166" s="136">
        <f t="shared" ref="L166:P166" si="101">SUM(L167:L169)</f>
        <v>11</v>
      </c>
      <c r="M166" s="136">
        <f t="shared" si="101"/>
        <v>1</v>
      </c>
      <c r="N166" s="136">
        <f t="shared" si="101"/>
        <v>3</v>
      </c>
      <c r="O166" s="136">
        <f t="shared" si="101"/>
        <v>7</v>
      </c>
      <c r="P166" s="136">
        <f t="shared" si="101"/>
        <v>5</v>
      </c>
      <c r="Q166" s="136">
        <f t="shared" ref="Q166:T166" si="102">SUM(Q167:Q169)</f>
        <v>2</v>
      </c>
      <c r="R166" s="136">
        <f t="shared" si="102"/>
        <v>0</v>
      </c>
      <c r="S166" s="136">
        <f t="shared" si="102"/>
        <v>0</v>
      </c>
      <c r="T166" s="136">
        <f t="shared" si="102"/>
        <v>2</v>
      </c>
      <c r="U166" s="136">
        <f t="shared" ref="U166:X166" si="103">SUM(U167:U169)</f>
        <v>5</v>
      </c>
      <c r="V166" s="136">
        <f t="shared" si="103"/>
        <v>3</v>
      </c>
      <c r="W166" s="136">
        <f t="shared" si="103"/>
        <v>1</v>
      </c>
      <c r="X166" s="136">
        <f t="shared" si="103"/>
        <v>1</v>
      </c>
      <c r="Y166" s="136">
        <f>SUM(Y167:Y169)</f>
        <v>1</v>
      </c>
      <c r="Z166" s="116" t="s">
        <v>331</v>
      </c>
      <c r="AA166" s="143"/>
    </row>
    <row r="167" spans="1:27">
      <c r="A167" s="75"/>
      <c r="B167" s="24" t="s">
        <v>166</v>
      </c>
      <c r="C167" s="55" t="s">
        <v>148</v>
      </c>
      <c r="D167" s="101">
        <v>5</v>
      </c>
      <c r="E167" s="136">
        <f t="shared" si="94"/>
        <v>5</v>
      </c>
      <c r="F167" s="136">
        <v>1</v>
      </c>
      <c r="G167" s="136">
        <f t="shared" ref="G167:G169" si="104">SUM(H167:J167)</f>
        <v>1</v>
      </c>
      <c r="H167" s="153">
        <f>SUM([1]total_infor!H167)</f>
        <v>0</v>
      </c>
      <c r="I167" s="153">
        <f>SUM([2]total_infor!I167)</f>
        <v>0</v>
      </c>
      <c r="J167" s="153">
        <f>SUM([3]total_infor!J167)</f>
        <v>1</v>
      </c>
      <c r="K167" s="136">
        <v>1</v>
      </c>
      <c r="L167" s="136">
        <f t="shared" si="70"/>
        <v>3</v>
      </c>
      <c r="M167" s="153">
        <f>SUM([4]total_infor!M167)</f>
        <v>0</v>
      </c>
      <c r="N167" s="153">
        <f>SUM([5]total_infor!N167)</f>
        <v>1</v>
      </c>
      <c r="O167" s="153">
        <f>SUM([6]total_infor!O167)</f>
        <v>2</v>
      </c>
      <c r="P167" s="136">
        <v>2</v>
      </c>
      <c r="Q167" s="136">
        <f t="shared" ref="Q167:Q169" si="105">SUM(R167:T167)</f>
        <v>0</v>
      </c>
      <c r="R167" s="153">
        <f>SUM([7]total_infor!R167)</f>
        <v>0</v>
      </c>
      <c r="S167" s="153">
        <f>SUM([8]total_infor!S167)</f>
        <v>0</v>
      </c>
      <c r="T167" s="153">
        <f>SUM([9]total_infor!T167)</f>
        <v>0</v>
      </c>
      <c r="U167" s="137">
        <v>1</v>
      </c>
      <c r="V167" s="136">
        <f t="shared" ref="V167:V169" si="106">SUM(W167:Y167)</f>
        <v>1</v>
      </c>
      <c r="W167" s="153">
        <f>SUM([10]total_infor!W167)</f>
        <v>1</v>
      </c>
      <c r="X167" s="153">
        <f>SUM([11]total_infor!X167)</f>
        <v>0</v>
      </c>
      <c r="Y167" s="153">
        <f>SUM([12]total_infor!Y167)</f>
        <v>0</v>
      </c>
      <c r="AA167" s="143" t="s">
        <v>376</v>
      </c>
    </row>
    <row r="168" spans="1:27">
      <c r="A168" s="75"/>
      <c r="B168" s="34" t="s">
        <v>167</v>
      </c>
      <c r="C168" s="55" t="s">
        <v>148</v>
      </c>
      <c r="D168" s="101">
        <v>6</v>
      </c>
      <c r="E168" s="136">
        <f t="shared" si="94"/>
        <v>4</v>
      </c>
      <c r="F168" s="136">
        <v>1</v>
      </c>
      <c r="G168" s="136">
        <f t="shared" si="104"/>
        <v>2</v>
      </c>
      <c r="H168" s="153">
        <f>SUM([1]total_infor!H168)</f>
        <v>0</v>
      </c>
      <c r="I168" s="153">
        <f>SUM([2]total_infor!I168)</f>
        <v>1</v>
      </c>
      <c r="J168" s="153">
        <f>SUM([3]total_infor!J168)</f>
        <v>1</v>
      </c>
      <c r="K168" s="136">
        <v>2</v>
      </c>
      <c r="L168" s="136">
        <f t="shared" si="70"/>
        <v>2</v>
      </c>
      <c r="M168" s="153">
        <f>SUM([4]total_infor!M168)</f>
        <v>0</v>
      </c>
      <c r="N168" s="153">
        <f>SUM([5]total_infor!N168)</f>
        <v>1</v>
      </c>
      <c r="O168" s="153">
        <f>SUM([6]total_infor!O168)</f>
        <v>1</v>
      </c>
      <c r="P168" s="136">
        <v>1</v>
      </c>
      <c r="Q168" s="136">
        <f t="shared" si="105"/>
        <v>0</v>
      </c>
      <c r="R168" s="153">
        <f>SUM([7]total_infor!R168)</f>
        <v>0</v>
      </c>
      <c r="S168" s="153">
        <f>SUM([8]total_infor!S168)</f>
        <v>0</v>
      </c>
      <c r="T168" s="153">
        <f>SUM([9]total_infor!T168)</f>
        <v>0</v>
      </c>
      <c r="U168" s="137">
        <v>2</v>
      </c>
      <c r="V168" s="136">
        <f t="shared" si="106"/>
        <v>0</v>
      </c>
      <c r="W168" s="153">
        <f>SUM([10]total_infor!W168)</f>
        <v>0</v>
      </c>
      <c r="X168" s="153">
        <f>SUM([11]total_infor!X168)</f>
        <v>0</v>
      </c>
      <c r="Y168" s="153">
        <f>SUM([12]total_infor!Y168)</f>
        <v>0</v>
      </c>
      <c r="AA168" s="143" t="s">
        <v>376</v>
      </c>
    </row>
    <row r="169" spans="1:27">
      <c r="A169" s="75"/>
      <c r="B169" s="34" t="s">
        <v>168</v>
      </c>
      <c r="C169" s="55" t="s">
        <v>148</v>
      </c>
      <c r="D169" s="101">
        <v>8</v>
      </c>
      <c r="E169" s="136">
        <f t="shared" si="94"/>
        <v>11</v>
      </c>
      <c r="F169" s="136">
        <v>2</v>
      </c>
      <c r="G169" s="136">
        <f t="shared" si="104"/>
        <v>1</v>
      </c>
      <c r="H169" s="153">
        <f>SUM([1]total_infor!H169)</f>
        <v>0</v>
      </c>
      <c r="I169" s="153">
        <f>SUM([2]total_infor!I169)</f>
        <v>0</v>
      </c>
      <c r="J169" s="153">
        <f>SUM([3]total_infor!J169)</f>
        <v>1</v>
      </c>
      <c r="K169" s="136">
        <v>2</v>
      </c>
      <c r="L169" s="136">
        <f t="shared" si="70"/>
        <v>6</v>
      </c>
      <c r="M169" s="153">
        <f>SUM([4]total_infor!M169)</f>
        <v>1</v>
      </c>
      <c r="N169" s="153">
        <f>SUM([5]total_infor!N169)</f>
        <v>1</v>
      </c>
      <c r="O169" s="153">
        <f>SUM([6]total_infor!O169)</f>
        <v>4</v>
      </c>
      <c r="P169" s="136">
        <v>2</v>
      </c>
      <c r="Q169" s="136">
        <f t="shared" si="105"/>
        <v>2</v>
      </c>
      <c r="R169" s="153">
        <f>SUM([7]total_infor!R169)</f>
        <v>0</v>
      </c>
      <c r="S169" s="153">
        <f>SUM([8]total_infor!S169)</f>
        <v>0</v>
      </c>
      <c r="T169" s="153">
        <f>SUM([9]total_infor!T169)</f>
        <v>2</v>
      </c>
      <c r="U169" s="137">
        <v>2</v>
      </c>
      <c r="V169" s="136">
        <f t="shared" si="106"/>
        <v>2</v>
      </c>
      <c r="W169" s="153">
        <f>SUM([10]total_infor!W169)</f>
        <v>0</v>
      </c>
      <c r="X169" s="153">
        <f>SUM([11]total_infor!X169)</f>
        <v>1</v>
      </c>
      <c r="Y169" s="153">
        <f>SUM([12]total_infor!Y169)</f>
        <v>1</v>
      </c>
      <c r="AA169" s="143" t="s">
        <v>376</v>
      </c>
    </row>
    <row r="170" spans="1:27">
      <c r="A170" s="75"/>
      <c r="B170" s="23" t="s">
        <v>169</v>
      </c>
      <c r="C170" s="55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50"/>
      <c r="V170" s="101"/>
      <c r="W170" s="101"/>
      <c r="X170" s="101"/>
      <c r="Y170" s="70"/>
      <c r="AA170" s="143"/>
    </row>
    <row r="171" spans="1:27" hidden="1">
      <c r="A171" s="75"/>
      <c r="B171" s="24" t="s">
        <v>170</v>
      </c>
      <c r="C171" s="55" t="s">
        <v>27</v>
      </c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50"/>
      <c r="V171" s="101"/>
      <c r="W171" s="101"/>
      <c r="X171" s="101"/>
      <c r="Y171" s="101"/>
      <c r="Z171" s="115" t="s">
        <v>332</v>
      </c>
      <c r="AA171" s="143"/>
    </row>
    <row r="172" spans="1:27" hidden="1">
      <c r="A172" s="75"/>
      <c r="B172" s="24"/>
      <c r="C172" s="55" t="s">
        <v>165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50"/>
      <c r="V172" s="101"/>
      <c r="W172" s="101"/>
      <c r="X172" s="101"/>
      <c r="Y172" s="101"/>
      <c r="Z172" s="115" t="s">
        <v>333</v>
      </c>
      <c r="AA172" s="143"/>
    </row>
    <row r="173" spans="1:27" ht="51.75" hidden="1">
      <c r="A173" s="75"/>
      <c r="B173" s="24" t="s">
        <v>238</v>
      </c>
      <c r="C173" s="55" t="s">
        <v>27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AA173" s="143" t="s">
        <v>378</v>
      </c>
    </row>
    <row r="174" spans="1:27" hidden="1">
      <c r="A174" s="75"/>
      <c r="B174" s="24"/>
      <c r="C174" s="55" t="s">
        <v>165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50"/>
      <c r="V174" s="101"/>
      <c r="W174" s="101"/>
      <c r="X174" s="101"/>
      <c r="Y174" s="101"/>
      <c r="AA174" s="143" t="s">
        <v>378</v>
      </c>
    </row>
    <row r="175" spans="1:27" ht="34.5" hidden="1">
      <c r="A175" s="75"/>
      <c r="B175" s="24" t="s">
        <v>239</v>
      </c>
      <c r="C175" s="55" t="s">
        <v>27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AA175" s="143" t="s">
        <v>378</v>
      </c>
    </row>
    <row r="176" spans="1:27" hidden="1">
      <c r="A176" s="75"/>
      <c r="B176" s="24"/>
      <c r="C176" s="55" t="s">
        <v>165</v>
      </c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50"/>
      <c r="V176" s="101"/>
      <c r="W176" s="101"/>
      <c r="X176" s="101"/>
      <c r="Y176" s="101"/>
      <c r="AA176" s="143" t="s">
        <v>378</v>
      </c>
    </row>
    <row r="177" spans="1:27">
      <c r="A177" s="75"/>
      <c r="B177" s="24" t="s">
        <v>171</v>
      </c>
      <c r="C177" s="55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50"/>
      <c r="V177" s="101"/>
      <c r="W177" s="101"/>
      <c r="X177" s="101"/>
      <c r="Y177" s="101"/>
      <c r="AA177" s="143"/>
    </row>
    <row r="178" spans="1:27" hidden="1">
      <c r="A178" s="75"/>
      <c r="B178" s="24" t="s">
        <v>254</v>
      </c>
      <c r="C178" s="55" t="s">
        <v>148</v>
      </c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50"/>
      <c r="V178" s="101"/>
      <c r="W178" s="101"/>
      <c r="X178" s="101"/>
      <c r="Y178" s="101"/>
      <c r="Z178" s="116" t="s">
        <v>334</v>
      </c>
      <c r="AA178" s="143"/>
    </row>
    <row r="179" spans="1:27" hidden="1">
      <c r="A179" s="75"/>
      <c r="B179" s="24" t="s">
        <v>172</v>
      </c>
      <c r="C179" s="55" t="s">
        <v>148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50"/>
      <c r="V179" s="101"/>
      <c r="W179" s="101"/>
      <c r="X179" s="101"/>
      <c r="Y179" s="101"/>
      <c r="AA179" s="143" t="s">
        <v>378</v>
      </c>
    </row>
    <row r="180" spans="1:27" hidden="1">
      <c r="A180" s="75"/>
      <c r="B180" s="24" t="s">
        <v>241</v>
      </c>
      <c r="C180" s="55" t="s">
        <v>148</v>
      </c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50"/>
      <c r="V180" s="101"/>
      <c r="W180" s="101"/>
      <c r="X180" s="101"/>
      <c r="Y180" s="101"/>
      <c r="AA180" s="143" t="s">
        <v>380</v>
      </c>
    </row>
    <row r="181" spans="1:27">
      <c r="A181" s="75"/>
      <c r="B181" s="24" t="s">
        <v>255</v>
      </c>
      <c r="C181" s="55" t="s">
        <v>27</v>
      </c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16" t="s">
        <v>335</v>
      </c>
      <c r="AA181" s="143"/>
    </row>
    <row r="182" spans="1:27" hidden="1">
      <c r="A182" s="75"/>
      <c r="B182" s="24" t="s">
        <v>241</v>
      </c>
      <c r="C182" s="55" t="s">
        <v>27</v>
      </c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50"/>
      <c r="V182" s="101"/>
      <c r="W182" s="101"/>
      <c r="X182" s="101"/>
      <c r="Y182" s="101"/>
      <c r="AA182" s="143" t="s">
        <v>380</v>
      </c>
    </row>
    <row r="183" spans="1:27">
      <c r="A183" s="75"/>
      <c r="B183" s="24" t="s">
        <v>252</v>
      </c>
      <c r="C183" s="55" t="s">
        <v>27</v>
      </c>
      <c r="D183" s="101">
        <v>1</v>
      </c>
      <c r="E183" s="136">
        <f t="shared" si="94"/>
        <v>3</v>
      </c>
      <c r="F183" s="136">
        <v>0</v>
      </c>
      <c r="G183" s="136">
        <f t="shared" ref="G183" si="107">SUM(H183:J183)</f>
        <v>0</v>
      </c>
      <c r="H183" s="153">
        <f>SUM([1]total_infor!H183)</f>
        <v>0</v>
      </c>
      <c r="I183" s="153">
        <f>SUM([2]total_infor!I183)</f>
        <v>0</v>
      </c>
      <c r="J183" s="153">
        <f>SUM([3]total_infor!J183)</f>
        <v>0</v>
      </c>
      <c r="K183" s="136">
        <v>0</v>
      </c>
      <c r="L183" s="136">
        <f t="shared" ref="L183" si="108">SUM(M183:O183)</f>
        <v>0</v>
      </c>
      <c r="M183" s="153">
        <f>SUM([4]total_infor!M183)</f>
        <v>0</v>
      </c>
      <c r="N183" s="153">
        <f>SUM([5]total_infor!N183)</f>
        <v>0</v>
      </c>
      <c r="O183" s="153">
        <f>SUM([6]total_infor!O183)</f>
        <v>0</v>
      </c>
      <c r="P183" s="136">
        <v>1</v>
      </c>
      <c r="Q183" s="136">
        <f t="shared" ref="Q183" si="109">SUM(R183:T183)</f>
        <v>1</v>
      </c>
      <c r="R183" s="153">
        <f>SUM([7]total_infor!R183)</f>
        <v>0</v>
      </c>
      <c r="S183" s="153">
        <f>SUM([8]total_infor!S183)</f>
        <v>1</v>
      </c>
      <c r="T183" s="153">
        <f>SUM([9]total_infor!T183)</f>
        <v>0</v>
      </c>
      <c r="U183" s="137">
        <v>0</v>
      </c>
      <c r="V183" s="136">
        <f t="shared" ref="V183" si="110">SUM(W183:Y183)</f>
        <v>2</v>
      </c>
      <c r="W183" s="153">
        <f>SUM([10]total_infor!W183)</f>
        <v>0</v>
      </c>
      <c r="X183" s="153">
        <f>SUM([11]total_infor!X183)</f>
        <v>0</v>
      </c>
      <c r="Y183" s="153">
        <f>SUM([12]total_infor!Y183)</f>
        <v>2</v>
      </c>
      <c r="AA183" s="143" t="s">
        <v>376</v>
      </c>
    </row>
    <row r="184" spans="1:27">
      <c r="A184" s="75"/>
      <c r="B184" s="24" t="s">
        <v>256</v>
      </c>
      <c r="C184" s="55" t="s">
        <v>27</v>
      </c>
      <c r="D184" s="101">
        <f t="shared" ref="D184" si="111">SUM(D185,D188,D189,D190)</f>
        <v>4</v>
      </c>
      <c r="E184" s="136">
        <f t="shared" si="94"/>
        <v>4</v>
      </c>
      <c r="F184" s="136">
        <f t="shared" ref="F184" si="112">SUM(F185,F188,F189,F190)</f>
        <v>1</v>
      </c>
      <c r="G184" s="136">
        <f t="shared" ref="G184:K184" si="113">SUM(G185,G188,G189,G190)</f>
        <v>1</v>
      </c>
      <c r="H184" s="136">
        <f t="shared" si="113"/>
        <v>0</v>
      </c>
      <c r="I184" s="136">
        <f t="shared" si="113"/>
        <v>0</v>
      </c>
      <c r="J184" s="136">
        <f t="shared" si="113"/>
        <v>1</v>
      </c>
      <c r="K184" s="136">
        <f t="shared" si="113"/>
        <v>1</v>
      </c>
      <c r="L184" s="136">
        <f t="shared" ref="L184:P184" si="114">SUM(L185,L188,L189,L190)</f>
        <v>1</v>
      </c>
      <c r="M184" s="136">
        <f t="shared" si="114"/>
        <v>0</v>
      </c>
      <c r="N184" s="136">
        <f t="shared" si="114"/>
        <v>1</v>
      </c>
      <c r="O184" s="136">
        <f t="shared" si="114"/>
        <v>0</v>
      </c>
      <c r="P184" s="136">
        <f t="shared" si="114"/>
        <v>1</v>
      </c>
      <c r="Q184" s="136">
        <f t="shared" ref="Q184:T184" si="115">SUM(Q185,Q188,Q189,Q190)</f>
        <v>1</v>
      </c>
      <c r="R184" s="136">
        <f t="shared" si="115"/>
        <v>0</v>
      </c>
      <c r="S184" s="136">
        <f t="shared" si="115"/>
        <v>0</v>
      </c>
      <c r="T184" s="136">
        <f t="shared" si="115"/>
        <v>1</v>
      </c>
      <c r="U184" s="136">
        <f t="shared" ref="U184:X184" si="116">SUM(U185,U188,U189,U190)</f>
        <v>1</v>
      </c>
      <c r="V184" s="136">
        <f t="shared" si="116"/>
        <v>1</v>
      </c>
      <c r="W184" s="136">
        <f t="shared" si="116"/>
        <v>0</v>
      </c>
      <c r="X184" s="136">
        <f t="shared" si="116"/>
        <v>0</v>
      </c>
      <c r="Y184" s="136">
        <f>SUM(Y185,Y188,Y189,Y190)</f>
        <v>1</v>
      </c>
      <c r="Z184" s="116" t="s">
        <v>339</v>
      </c>
      <c r="AA184" s="143"/>
    </row>
    <row r="185" spans="1:27" ht="21" hidden="1" customHeight="1">
      <c r="A185" s="75"/>
      <c r="B185" s="24" t="s">
        <v>337</v>
      </c>
      <c r="C185" s="55" t="s">
        <v>27</v>
      </c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15" t="s">
        <v>338</v>
      </c>
    </row>
    <row r="186" spans="1:27" hidden="1">
      <c r="A186" s="75"/>
      <c r="B186" s="24" t="s">
        <v>336</v>
      </c>
      <c r="C186" s="123" t="s">
        <v>27</v>
      </c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AA186" s="143" t="s">
        <v>378</v>
      </c>
    </row>
    <row r="187" spans="1:27" ht="34.5" hidden="1">
      <c r="A187" s="75"/>
      <c r="B187" s="24" t="s">
        <v>268</v>
      </c>
      <c r="C187" s="53" t="s">
        <v>27</v>
      </c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AA187" s="143" t="s">
        <v>382</v>
      </c>
    </row>
    <row r="188" spans="1:27" hidden="1">
      <c r="A188" s="75"/>
      <c r="B188" s="24" t="s">
        <v>173</v>
      </c>
      <c r="C188" s="62" t="s">
        <v>27</v>
      </c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50"/>
      <c r="V188" s="101"/>
      <c r="W188" s="101"/>
      <c r="X188" s="101"/>
      <c r="Y188" s="101"/>
      <c r="AA188" s="143" t="s">
        <v>374</v>
      </c>
    </row>
    <row r="189" spans="1:27" hidden="1">
      <c r="A189" s="75"/>
      <c r="B189" s="24" t="s">
        <v>241</v>
      </c>
      <c r="C189" s="55" t="s">
        <v>27</v>
      </c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50"/>
      <c r="V189" s="101"/>
      <c r="W189" s="101"/>
      <c r="X189" s="101"/>
      <c r="Y189" s="101"/>
      <c r="AA189" s="143" t="s">
        <v>380</v>
      </c>
    </row>
    <row r="190" spans="1:27">
      <c r="A190" s="75"/>
      <c r="B190" s="24" t="s">
        <v>252</v>
      </c>
      <c r="C190" s="55" t="s">
        <v>27</v>
      </c>
      <c r="D190" s="101">
        <v>4</v>
      </c>
      <c r="E190" s="136">
        <f t="shared" si="94"/>
        <v>4</v>
      </c>
      <c r="F190" s="136">
        <v>1</v>
      </c>
      <c r="G190" s="136">
        <f t="shared" ref="G190:G191" si="117">SUM(H190:J190)</f>
        <v>1</v>
      </c>
      <c r="H190" s="153">
        <f>SUM([1]total_infor!H190)</f>
        <v>0</v>
      </c>
      <c r="I190" s="153">
        <f>SUM([2]total_infor!I190)</f>
        <v>0</v>
      </c>
      <c r="J190" s="153">
        <f>SUM([3]total_infor!J190)</f>
        <v>1</v>
      </c>
      <c r="K190" s="136">
        <v>1</v>
      </c>
      <c r="L190" s="136">
        <f t="shared" ref="L190:L191" si="118">SUM(M190:O190)</f>
        <v>1</v>
      </c>
      <c r="M190" s="153">
        <f>SUM([4]total_infor!M190)</f>
        <v>0</v>
      </c>
      <c r="N190" s="153">
        <f>SUM([5]total_infor!N190)</f>
        <v>1</v>
      </c>
      <c r="O190" s="153">
        <f>SUM([6]total_infor!O190)</f>
        <v>0</v>
      </c>
      <c r="P190" s="136">
        <v>1</v>
      </c>
      <c r="Q190" s="136">
        <f t="shared" ref="Q190:Q191" si="119">SUM(R190:T190)</f>
        <v>1</v>
      </c>
      <c r="R190" s="153">
        <f>SUM([7]total_infor!R190)</f>
        <v>0</v>
      </c>
      <c r="S190" s="153">
        <f>SUM([8]total_infor!S190)</f>
        <v>0</v>
      </c>
      <c r="T190" s="153">
        <f>SUM([9]total_infor!T190)</f>
        <v>1</v>
      </c>
      <c r="U190" s="137">
        <v>1</v>
      </c>
      <c r="V190" s="136">
        <f t="shared" ref="V190:V191" si="120">SUM(W190:Y190)</f>
        <v>1</v>
      </c>
      <c r="W190" s="153">
        <f>SUM([10]total_infor!W190)</f>
        <v>0</v>
      </c>
      <c r="X190" s="153">
        <f>SUM([11]total_infor!X190)</f>
        <v>0</v>
      </c>
      <c r="Y190" s="153">
        <f>SUM([12]total_infor!Y190)</f>
        <v>1</v>
      </c>
      <c r="AA190" s="143" t="s">
        <v>376</v>
      </c>
    </row>
    <row r="191" spans="1:27" ht="18" thickBot="1">
      <c r="A191" s="75"/>
      <c r="B191" s="24" t="s">
        <v>257</v>
      </c>
      <c r="C191" s="55" t="s">
        <v>165</v>
      </c>
      <c r="D191" s="101">
        <v>400</v>
      </c>
      <c r="E191" s="136">
        <f t="shared" si="94"/>
        <v>540</v>
      </c>
      <c r="F191" s="136">
        <v>50</v>
      </c>
      <c r="G191" s="136">
        <f t="shared" si="117"/>
        <v>52</v>
      </c>
      <c r="H191" s="153">
        <f>SUM([1]total_infor!H191)</f>
        <v>30</v>
      </c>
      <c r="I191" s="153">
        <f>SUM([2]total_infor!I191)</f>
        <v>12</v>
      </c>
      <c r="J191" s="153">
        <f>SUM([3]total_infor!J191)</f>
        <v>10</v>
      </c>
      <c r="K191" s="136">
        <v>100</v>
      </c>
      <c r="L191" s="136">
        <f t="shared" si="118"/>
        <v>62</v>
      </c>
      <c r="M191" s="153">
        <f>SUM([4]total_infor!M191)</f>
        <v>25</v>
      </c>
      <c r="N191" s="153">
        <f>SUM([5]total_infor!N191)</f>
        <v>27</v>
      </c>
      <c r="O191" s="153">
        <f>SUM([6]total_infor!O191)</f>
        <v>10</v>
      </c>
      <c r="P191" s="136">
        <v>150</v>
      </c>
      <c r="Q191" s="136">
        <f t="shared" si="119"/>
        <v>351</v>
      </c>
      <c r="R191" s="153">
        <f>SUM([7]total_infor!R191)</f>
        <v>143</v>
      </c>
      <c r="S191" s="153">
        <f>SUM([8]total_infor!S191)</f>
        <v>182</v>
      </c>
      <c r="T191" s="153">
        <f>SUM([9]total_infor!T191)</f>
        <v>26</v>
      </c>
      <c r="U191" s="137">
        <v>100</v>
      </c>
      <c r="V191" s="136">
        <f t="shared" si="120"/>
        <v>75</v>
      </c>
      <c r="W191" s="153">
        <f>SUM([10]total_infor!W191)</f>
        <v>68</v>
      </c>
      <c r="X191" s="153">
        <f>SUM([11]total_infor!X191)</f>
        <v>5</v>
      </c>
      <c r="Y191" s="153">
        <f>SUM([12]total_infor!Y191)</f>
        <v>2</v>
      </c>
      <c r="AA191" s="143" t="s">
        <v>376</v>
      </c>
    </row>
    <row r="192" spans="1:27" hidden="1">
      <c r="A192" s="75"/>
      <c r="B192" s="23" t="s">
        <v>270</v>
      </c>
      <c r="C192" s="55" t="s">
        <v>27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50"/>
      <c r="V192" s="101"/>
      <c r="W192" s="101"/>
      <c r="X192" s="101"/>
      <c r="Y192" s="101"/>
      <c r="Z192" s="118" t="s">
        <v>340</v>
      </c>
      <c r="AA192" s="143"/>
    </row>
    <row r="193" spans="1:27" hidden="1">
      <c r="A193" s="75"/>
      <c r="B193" s="24" t="s">
        <v>271</v>
      </c>
      <c r="C193" s="55" t="s">
        <v>27</v>
      </c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50"/>
      <c r="V193" s="101"/>
      <c r="W193" s="101"/>
      <c r="X193" s="101"/>
      <c r="Y193" s="101"/>
      <c r="AA193" s="143" t="s">
        <v>382</v>
      </c>
    </row>
    <row r="194" spans="1:27" ht="34.5" hidden="1">
      <c r="A194" s="75"/>
      <c r="B194" s="24" t="s">
        <v>272</v>
      </c>
      <c r="C194" s="55" t="s">
        <v>27</v>
      </c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AA194" s="146" t="s">
        <v>373</v>
      </c>
    </row>
    <row r="195" spans="1:27" ht="34.5" hidden="1">
      <c r="A195" s="75"/>
      <c r="B195" s="23" t="s">
        <v>174</v>
      </c>
      <c r="C195" s="50" t="s">
        <v>165</v>
      </c>
      <c r="D195" s="11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24" t="s">
        <v>341</v>
      </c>
      <c r="AA195" s="143"/>
    </row>
    <row r="196" spans="1:27" ht="60.75" hidden="1" customHeight="1">
      <c r="A196" s="75"/>
      <c r="B196" s="32" t="s">
        <v>269</v>
      </c>
      <c r="C196" s="55" t="s">
        <v>165</v>
      </c>
      <c r="D196" s="11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20"/>
      <c r="AA196" s="143" t="s">
        <v>382</v>
      </c>
    </row>
    <row r="197" spans="1:27" hidden="1">
      <c r="A197" s="75"/>
      <c r="B197" s="23" t="s">
        <v>175</v>
      </c>
      <c r="C197" s="5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50"/>
      <c r="V197" s="101"/>
      <c r="W197" s="101"/>
      <c r="X197" s="101"/>
      <c r="Y197" s="101"/>
      <c r="AA197" s="143"/>
    </row>
    <row r="198" spans="1:27" ht="34.5" hidden="1">
      <c r="A198" s="75"/>
      <c r="B198" s="23" t="s">
        <v>176</v>
      </c>
      <c r="C198" s="50" t="s">
        <v>27</v>
      </c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18" t="s">
        <v>342</v>
      </c>
      <c r="AA198" s="143"/>
    </row>
    <row r="199" spans="1:27" hidden="1">
      <c r="A199" s="75"/>
      <c r="B199" s="29" t="s">
        <v>177</v>
      </c>
      <c r="C199" s="50" t="s">
        <v>27</v>
      </c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50"/>
      <c r="V199" s="101"/>
      <c r="W199" s="101"/>
      <c r="X199" s="101"/>
      <c r="Y199" s="101"/>
      <c r="Z199" s="116" t="s">
        <v>343</v>
      </c>
      <c r="AA199" s="143"/>
    </row>
    <row r="200" spans="1:27" ht="20.25" hidden="1" customHeight="1">
      <c r="A200" s="75"/>
      <c r="B200" s="24" t="s">
        <v>178</v>
      </c>
      <c r="C200" s="55" t="s">
        <v>27</v>
      </c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AA200" s="143" t="s">
        <v>381</v>
      </c>
    </row>
    <row r="201" spans="1:27" ht="39" hidden="1" customHeight="1">
      <c r="A201" s="75"/>
      <c r="B201" s="24" t="s">
        <v>179</v>
      </c>
      <c r="C201" s="55" t="s">
        <v>27</v>
      </c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AA201" s="143" t="s">
        <v>377</v>
      </c>
    </row>
    <row r="202" spans="1:27" ht="34.5" hidden="1">
      <c r="A202" s="99"/>
      <c r="B202" s="26" t="s">
        <v>180</v>
      </c>
      <c r="C202" s="63" t="s">
        <v>27</v>
      </c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AA202" s="143" t="s">
        <v>383</v>
      </c>
    </row>
    <row r="203" spans="1:27" ht="24.75" hidden="1" customHeight="1">
      <c r="A203" s="100"/>
      <c r="B203" s="31" t="s">
        <v>181</v>
      </c>
      <c r="C203" s="59" t="s">
        <v>27</v>
      </c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16" t="s">
        <v>344</v>
      </c>
      <c r="AA203" s="143"/>
    </row>
    <row r="204" spans="1:27" hidden="1">
      <c r="A204" s="75"/>
      <c r="B204" s="24" t="s">
        <v>182</v>
      </c>
      <c r="C204" s="55" t="s">
        <v>27</v>
      </c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50"/>
      <c r="V204" s="101"/>
      <c r="W204" s="101"/>
      <c r="X204" s="101"/>
      <c r="Y204" s="101"/>
      <c r="AA204" s="143" t="s">
        <v>381</v>
      </c>
    </row>
    <row r="205" spans="1:27" hidden="1">
      <c r="A205" s="75"/>
      <c r="B205" s="24" t="s">
        <v>183</v>
      </c>
      <c r="C205" s="55" t="s">
        <v>27</v>
      </c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50"/>
      <c r="V205" s="101"/>
      <c r="W205" s="101"/>
      <c r="X205" s="101"/>
      <c r="Y205" s="101"/>
      <c r="AA205" s="143" t="s">
        <v>372</v>
      </c>
    </row>
    <row r="206" spans="1:27" hidden="1">
      <c r="A206" s="75"/>
      <c r="B206" s="33" t="s">
        <v>184</v>
      </c>
      <c r="C206" s="49" t="s">
        <v>27</v>
      </c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50"/>
      <c r="V206" s="101"/>
      <c r="W206" s="101"/>
      <c r="X206" s="101"/>
      <c r="Y206" s="101"/>
      <c r="AA206" s="143" t="s">
        <v>377</v>
      </c>
    </row>
    <row r="207" spans="1:27" hidden="1">
      <c r="A207" s="75"/>
      <c r="B207" s="24" t="s">
        <v>185</v>
      </c>
      <c r="C207" s="55" t="s">
        <v>27</v>
      </c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50"/>
      <c r="V207" s="101"/>
      <c r="W207" s="101"/>
      <c r="X207" s="101"/>
      <c r="Y207" s="101"/>
      <c r="AA207" s="143" t="s">
        <v>378</v>
      </c>
    </row>
    <row r="208" spans="1:27" hidden="1">
      <c r="A208" s="75"/>
      <c r="B208" s="24" t="s">
        <v>186</v>
      </c>
      <c r="C208" s="55" t="s">
        <v>27</v>
      </c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50"/>
      <c r="V208" s="101"/>
      <c r="W208" s="101"/>
      <c r="X208" s="101"/>
      <c r="Y208" s="101"/>
      <c r="AA208" s="143" t="s">
        <v>374</v>
      </c>
    </row>
    <row r="209" spans="1:27" hidden="1">
      <c r="A209" s="75"/>
      <c r="B209" s="24" t="s">
        <v>187</v>
      </c>
      <c r="C209" s="55" t="s">
        <v>27</v>
      </c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50"/>
      <c r="V209" s="101"/>
      <c r="W209" s="101"/>
      <c r="X209" s="101"/>
      <c r="Y209" s="101"/>
      <c r="AA209" s="143" t="s">
        <v>380</v>
      </c>
    </row>
    <row r="210" spans="1:27" hidden="1">
      <c r="A210" s="75"/>
      <c r="B210" s="24" t="s">
        <v>188</v>
      </c>
      <c r="C210" s="55" t="s">
        <v>27</v>
      </c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50"/>
      <c r="V210" s="101"/>
      <c r="W210" s="101"/>
      <c r="X210" s="101"/>
      <c r="Y210" s="101"/>
      <c r="AA210" s="143" t="s">
        <v>383</v>
      </c>
    </row>
    <row r="211" spans="1:27" ht="34.5" hidden="1">
      <c r="A211" s="75"/>
      <c r="B211" s="29" t="s">
        <v>189</v>
      </c>
      <c r="C211" s="50" t="s">
        <v>27</v>
      </c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16" t="s">
        <v>345</v>
      </c>
      <c r="AA211" s="143"/>
    </row>
    <row r="212" spans="1:27" ht="34.5" hidden="1">
      <c r="A212" s="75"/>
      <c r="B212" s="24" t="s">
        <v>190</v>
      </c>
      <c r="C212" s="55" t="s">
        <v>27</v>
      </c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AA212" s="146" t="s">
        <v>381</v>
      </c>
    </row>
    <row r="213" spans="1:27" hidden="1">
      <c r="A213" s="75"/>
      <c r="B213" s="24" t="s">
        <v>191</v>
      </c>
      <c r="C213" s="55" t="s">
        <v>27</v>
      </c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50"/>
      <c r="V213" s="101"/>
      <c r="W213" s="101"/>
      <c r="X213" s="101"/>
      <c r="Y213" s="101"/>
      <c r="AA213" s="143" t="s">
        <v>378</v>
      </c>
    </row>
    <row r="214" spans="1:27" hidden="1">
      <c r="A214" s="75"/>
      <c r="B214" s="24" t="s">
        <v>192</v>
      </c>
      <c r="C214" s="55" t="s">
        <v>27</v>
      </c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50"/>
      <c r="V214" s="101"/>
      <c r="W214" s="101"/>
      <c r="X214" s="101"/>
      <c r="Y214" s="101"/>
      <c r="AA214" s="143" t="s">
        <v>374</v>
      </c>
    </row>
    <row r="215" spans="1:27" hidden="1">
      <c r="A215" s="75"/>
      <c r="B215" s="24" t="s">
        <v>193</v>
      </c>
      <c r="C215" s="55" t="s">
        <v>27</v>
      </c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50"/>
      <c r="V215" s="101"/>
      <c r="W215" s="101"/>
      <c r="X215" s="101"/>
      <c r="Y215" s="101"/>
      <c r="AA215" s="143" t="s">
        <v>383</v>
      </c>
    </row>
    <row r="216" spans="1:27" hidden="1">
      <c r="A216" s="75"/>
      <c r="B216" s="24" t="s">
        <v>194</v>
      </c>
      <c r="C216" s="55" t="s">
        <v>27</v>
      </c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50"/>
      <c r="V216" s="101"/>
      <c r="W216" s="101"/>
      <c r="X216" s="101"/>
      <c r="Y216" s="101"/>
      <c r="AA216" s="143" t="s">
        <v>381</v>
      </c>
    </row>
    <row r="217" spans="1:27" hidden="1">
      <c r="A217" s="75"/>
      <c r="B217" s="24" t="s">
        <v>195</v>
      </c>
      <c r="C217" s="55" t="s">
        <v>27</v>
      </c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50"/>
      <c r="V217" s="101"/>
      <c r="W217" s="101"/>
      <c r="X217" s="101"/>
      <c r="Y217" s="101"/>
      <c r="AA217" s="143" t="s">
        <v>381</v>
      </c>
    </row>
    <row r="218" spans="1:27" ht="34.5" hidden="1">
      <c r="A218" s="99"/>
      <c r="B218" s="23" t="s">
        <v>243</v>
      </c>
      <c r="C218" s="50" t="s">
        <v>27</v>
      </c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AA218" s="143" t="s">
        <v>373</v>
      </c>
    </row>
    <row r="219" spans="1:27" ht="34.5" hidden="1">
      <c r="A219" s="99"/>
      <c r="B219" s="90" t="s">
        <v>242</v>
      </c>
      <c r="C219" s="9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01"/>
      <c r="R219" s="151"/>
      <c r="S219" s="151"/>
      <c r="T219" s="151"/>
      <c r="U219" s="152"/>
      <c r="V219" s="101"/>
      <c r="W219" s="151"/>
      <c r="X219" s="151"/>
      <c r="Y219" s="151"/>
      <c r="AA219" s="143"/>
    </row>
    <row r="220" spans="1:27" s="85" customFormat="1" hidden="1">
      <c r="A220" s="128"/>
      <c r="B220" s="129" t="s">
        <v>260</v>
      </c>
      <c r="C220" s="130" t="s">
        <v>27</v>
      </c>
      <c r="D220" s="111"/>
      <c r="E220" s="101"/>
      <c r="F220" s="111"/>
      <c r="G220" s="101"/>
      <c r="H220" s="111"/>
      <c r="I220" s="111"/>
      <c r="J220" s="111"/>
      <c r="K220" s="111"/>
      <c r="L220" s="101"/>
      <c r="M220" s="111"/>
      <c r="N220" s="111"/>
      <c r="O220" s="111"/>
      <c r="P220" s="111"/>
      <c r="Q220" s="101"/>
      <c r="R220" s="111"/>
      <c r="S220" s="111"/>
      <c r="T220" s="111"/>
      <c r="U220" s="158"/>
      <c r="V220" s="101"/>
      <c r="W220" s="111"/>
      <c r="X220" s="111"/>
      <c r="Y220" s="111"/>
      <c r="Z220" s="117"/>
      <c r="AA220" s="145" t="s">
        <v>373</v>
      </c>
    </row>
    <row r="221" spans="1:27" s="85" customFormat="1" ht="35.25" hidden="1" thickBot="1">
      <c r="A221" s="103"/>
      <c r="B221" s="104" t="s">
        <v>258</v>
      </c>
      <c r="C221" s="105" t="s">
        <v>259</v>
      </c>
      <c r="D221" s="159"/>
      <c r="E221" s="101"/>
      <c r="F221" s="159"/>
      <c r="G221" s="101"/>
      <c r="H221" s="159"/>
      <c r="I221" s="159"/>
      <c r="J221" s="159"/>
      <c r="K221" s="159"/>
      <c r="L221" s="101"/>
      <c r="M221" s="159"/>
      <c r="N221" s="159"/>
      <c r="O221" s="159"/>
      <c r="P221" s="159"/>
      <c r="Q221" s="101"/>
      <c r="R221" s="159"/>
      <c r="S221" s="159"/>
      <c r="T221" s="159"/>
      <c r="U221" s="159"/>
      <c r="V221" s="101"/>
      <c r="W221" s="159"/>
      <c r="X221" s="159"/>
      <c r="Y221" s="159"/>
      <c r="Z221" s="117"/>
      <c r="AA221" s="145" t="s">
        <v>373</v>
      </c>
    </row>
    <row r="222" spans="1:27" ht="21.75" customHeight="1" thickTop="1" thickBot="1">
      <c r="A222" s="174" t="s">
        <v>9</v>
      </c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6"/>
      <c r="V222" s="134"/>
      <c r="W222" s="134"/>
      <c r="X222" s="134"/>
      <c r="Y222" s="134"/>
      <c r="AA222" s="143"/>
    </row>
    <row r="223" spans="1:27" ht="35.25" thickTop="1">
      <c r="A223" s="74" t="s">
        <v>196</v>
      </c>
      <c r="B223" s="35" t="s">
        <v>197</v>
      </c>
      <c r="C223" s="53"/>
      <c r="D223" s="154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9"/>
      <c r="V223" s="88"/>
      <c r="W223" s="88"/>
      <c r="X223" s="88"/>
      <c r="Y223" s="88"/>
      <c r="AA223" s="143"/>
    </row>
    <row r="224" spans="1:27">
      <c r="A224" s="75"/>
      <c r="B224" s="36" t="s">
        <v>198</v>
      </c>
      <c r="C224" s="55"/>
      <c r="D224" s="101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1"/>
      <c r="V224" s="70"/>
      <c r="W224" s="70"/>
      <c r="X224" s="70"/>
      <c r="Y224" s="70"/>
      <c r="AA224" s="143"/>
    </row>
    <row r="225" spans="1:27">
      <c r="A225" s="14"/>
      <c r="B225" s="19" t="s">
        <v>199</v>
      </c>
      <c r="C225" s="54"/>
      <c r="D225" s="101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1"/>
      <c r="V225" s="70"/>
      <c r="W225" s="70"/>
      <c r="X225" s="70"/>
      <c r="Y225" s="70"/>
      <c r="AA225" s="143"/>
    </row>
    <row r="226" spans="1:27" ht="34.5" hidden="1">
      <c r="A226" s="14"/>
      <c r="B226" s="14" t="s">
        <v>200</v>
      </c>
      <c r="C226" s="49" t="s">
        <v>201</v>
      </c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15" t="s">
        <v>347</v>
      </c>
      <c r="AA226" s="143"/>
    </row>
    <row r="227" spans="1:27" ht="11.25" hidden="1" customHeight="1">
      <c r="A227" s="14"/>
      <c r="B227" s="14"/>
      <c r="C227" s="49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50"/>
      <c r="V227" s="101"/>
      <c r="W227" s="101"/>
      <c r="X227" s="101"/>
      <c r="Y227" s="101"/>
      <c r="AA227" s="143"/>
    </row>
    <row r="228" spans="1:27" ht="34.5" hidden="1">
      <c r="A228" s="20"/>
      <c r="B228" s="37" t="s">
        <v>279</v>
      </c>
      <c r="C228" s="49" t="s">
        <v>54</v>
      </c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17" t="s">
        <v>349</v>
      </c>
      <c r="AA228" s="143"/>
    </row>
    <row r="229" spans="1:27" ht="12.75" hidden="1" customHeight="1">
      <c r="A229" s="20"/>
      <c r="B229" s="37"/>
      <c r="C229" s="49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50"/>
      <c r="V229" s="101"/>
      <c r="W229" s="70"/>
      <c r="X229" s="70"/>
      <c r="Y229" s="70"/>
      <c r="AA229" s="143"/>
    </row>
    <row r="230" spans="1:27" ht="37.5" customHeight="1">
      <c r="A230" s="20"/>
      <c r="B230" s="37" t="s">
        <v>202</v>
      </c>
      <c r="C230" s="49" t="s">
        <v>96</v>
      </c>
      <c r="D230" s="101">
        <v>10</v>
      </c>
      <c r="E230" s="136">
        <f>SUM(G230,L230,Q230,V230)</f>
        <v>13</v>
      </c>
      <c r="F230" s="136">
        <v>5</v>
      </c>
      <c r="G230" s="136">
        <f t="shared" ref="G230:J230" si="121">SUM(G250)</f>
        <v>7</v>
      </c>
      <c r="H230" s="136">
        <f t="shared" si="121"/>
        <v>0</v>
      </c>
      <c r="I230" s="136">
        <f t="shared" si="121"/>
        <v>0</v>
      </c>
      <c r="J230" s="136">
        <f t="shared" si="121"/>
        <v>7</v>
      </c>
      <c r="K230" s="136">
        <v>0</v>
      </c>
      <c r="L230" s="136">
        <f t="shared" ref="L230:O230" si="122">SUM(L250)</f>
        <v>0</v>
      </c>
      <c r="M230" s="136">
        <f t="shared" si="122"/>
        <v>0</v>
      </c>
      <c r="N230" s="136">
        <f t="shared" si="122"/>
        <v>0</v>
      </c>
      <c r="O230" s="136">
        <f t="shared" si="122"/>
        <v>0</v>
      </c>
      <c r="P230" s="136">
        <v>5</v>
      </c>
      <c r="Q230" s="136">
        <f t="shared" ref="Q230:T230" si="123">SUM(Q250)</f>
        <v>6</v>
      </c>
      <c r="R230" s="136">
        <f t="shared" si="123"/>
        <v>0</v>
      </c>
      <c r="S230" s="136">
        <f t="shared" si="123"/>
        <v>0</v>
      </c>
      <c r="T230" s="136">
        <f t="shared" si="123"/>
        <v>6</v>
      </c>
      <c r="U230" s="136">
        <v>0</v>
      </c>
      <c r="V230" s="136">
        <f t="shared" ref="V230:X230" si="124">SUM(V250)</f>
        <v>0</v>
      </c>
      <c r="W230" s="136">
        <f t="shared" si="124"/>
        <v>0</v>
      </c>
      <c r="X230" s="136">
        <f t="shared" si="124"/>
        <v>0</v>
      </c>
      <c r="Y230" s="136">
        <f>SUM(Y250)</f>
        <v>0</v>
      </c>
      <c r="Z230" s="115" t="s">
        <v>352</v>
      </c>
      <c r="AA230" s="143"/>
    </row>
    <row r="231" spans="1:27" ht="8.25" customHeight="1">
      <c r="A231" s="20"/>
      <c r="B231" s="19"/>
      <c r="C231" s="49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50"/>
      <c r="V231" s="101"/>
      <c r="W231" s="101"/>
      <c r="X231" s="70"/>
      <c r="Y231" s="70"/>
      <c r="AA231" s="143"/>
    </row>
    <row r="232" spans="1:27" ht="34.5" hidden="1">
      <c r="A232" s="20"/>
      <c r="B232" s="38" t="s">
        <v>281</v>
      </c>
      <c r="C232" s="49" t="s">
        <v>54</v>
      </c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15" t="s">
        <v>355</v>
      </c>
      <c r="AA232" s="143"/>
    </row>
    <row r="233" spans="1:27" ht="18.75" hidden="1" customHeight="1">
      <c r="A233" s="76"/>
      <c r="B233" s="39"/>
      <c r="C233" s="53"/>
      <c r="D233" s="101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9"/>
      <c r="V233" s="148"/>
      <c r="W233" s="148"/>
      <c r="X233" s="70"/>
      <c r="Y233" s="70"/>
      <c r="AA233" s="143"/>
    </row>
    <row r="234" spans="1:27" ht="34.5" hidden="1">
      <c r="A234" s="77"/>
      <c r="B234" s="40" t="s">
        <v>203</v>
      </c>
      <c r="C234" s="6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50"/>
      <c r="V234" s="101"/>
      <c r="W234" s="101"/>
      <c r="X234" s="101"/>
      <c r="Y234" s="101"/>
      <c r="Z234" s="121"/>
      <c r="AA234" s="143"/>
    </row>
    <row r="235" spans="1:27" ht="34.5" hidden="1">
      <c r="A235" s="78"/>
      <c r="B235" s="41" t="s">
        <v>204</v>
      </c>
      <c r="C235" s="50" t="s">
        <v>205</v>
      </c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18" t="s">
        <v>346</v>
      </c>
      <c r="AA235" s="143"/>
    </row>
    <row r="236" spans="1:27" ht="51.75" hidden="1">
      <c r="A236" s="79"/>
      <c r="B236" s="42" t="s">
        <v>273</v>
      </c>
      <c r="C236" s="57" t="s">
        <v>206</v>
      </c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AA236" s="143" t="s">
        <v>383</v>
      </c>
    </row>
    <row r="237" spans="1:27" s="85" customFormat="1" ht="34.5" hidden="1">
      <c r="A237" s="83"/>
      <c r="B237" s="83" t="s">
        <v>275</v>
      </c>
      <c r="C237" s="49" t="s">
        <v>206</v>
      </c>
      <c r="D237" s="111"/>
      <c r="E237" s="101"/>
      <c r="F237" s="111"/>
      <c r="G237" s="101"/>
      <c r="H237" s="111"/>
      <c r="I237" s="111"/>
      <c r="J237" s="111"/>
      <c r="K237" s="111"/>
      <c r="L237" s="101"/>
      <c r="M237" s="111"/>
      <c r="N237" s="111"/>
      <c r="O237" s="111"/>
      <c r="P237" s="111"/>
      <c r="Q237" s="101"/>
      <c r="R237" s="111"/>
      <c r="S237" s="111"/>
      <c r="T237" s="111"/>
      <c r="U237" s="111"/>
      <c r="V237" s="101"/>
      <c r="W237" s="111"/>
      <c r="X237" s="111"/>
      <c r="Y237" s="111"/>
      <c r="Z237" s="117"/>
      <c r="AA237" s="145" t="s">
        <v>383</v>
      </c>
    </row>
    <row r="238" spans="1:27" ht="51.75" hidden="1">
      <c r="A238" s="75"/>
      <c r="B238" s="43" t="s">
        <v>274</v>
      </c>
      <c r="C238" s="55" t="s">
        <v>207</v>
      </c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AA238" s="143" t="s">
        <v>383</v>
      </c>
    </row>
    <row r="239" spans="1:27" hidden="1">
      <c r="A239" s="75"/>
      <c r="B239" s="43" t="s">
        <v>262</v>
      </c>
      <c r="C239" s="55" t="s">
        <v>148</v>
      </c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50"/>
      <c r="V239" s="101"/>
      <c r="W239" s="101"/>
      <c r="X239" s="101"/>
      <c r="Y239" s="101"/>
      <c r="AA239" s="143" t="s">
        <v>383</v>
      </c>
    </row>
    <row r="240" spans="1:27" hidden="1">
      <c r="A240" s="75"/>
      <c r="B240" s="41" t="s">
        <v>261</v>
      </c>
      <c r="C240" s="50" t="s">
        <v>96</v>
      </c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50"/>
      <c r="V240" s="101"/>
      <c r="W240" s="101"/>
      <c r="X240" s="101"/>
      <c r="Y240" s="101"/>
      <c r="Z240" s="118" t="s">
        <v>348</v>
      </c>
      <c r="AA240" s="143"/>
    </row>
    <row r="241" spans="1:27" ht="34.5" hidden="1">
      <c r="A241" s="75"/>
      <c r="B241" s="43" t="s">
        <v>208</v>
      </c>
      <c r="C241" s="55" t="s">
        <v>96</v>
      </c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AA241" s="143" t="s">
        <v>383</v>
      </c>
    </row>
    <row r="242" spans="1:27" hidden="1">
      <c r="A242" s="75"/>
      <c r="B242" s="43" t="s">
        <v>209</v>
      </c>
      <c r="C242" s="55" t="s">
        <v>96</v>
      </c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50"/>
      <c r="V242" s="101"/>
      <c r="W242" s="101"/>
      <c r="X242" s="101"/>
      <c r="Y242" s="101"/>
      <c r="AA242" s="143" t="s">
        <v>383</v>
      </c>
    </row>
    <row r="243" spans="1:27" hidden="1">
      <c r="A243" s="80"/>
      <c r="B243" s="43" t="s">
        <v>210</v>
      </c>
      <c r="C243" s="55" t="s">
        <v>96</v>
      </c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50"/>
      <c r="V243" s="101"/>
      <c r="W243" s="101"/>
      <c r="X243" s="101"/>
      <c r="Y243" s="101"/>
      <c r="AA243" s="143" t="s">
        <v>383</v>
      </c>
    </row>
    <row r="244" spans="1:27" ht="34.5" hidden="1">
      <c r="A244" s="80"/>
      <c r="B244" s="43" t="s">
        <v>211</v>
      </c>
      <c r="C244" s="55" t="s">
        <v>96</v>
      </c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AA244" s="143" t="s">
        <v>383</v>
      </c>
    </row>
    <row r="245" spans="1:27" ht="34.5" hidden="1">
      <c r="A245" s="80"/>
      <c r="B245" s="43" t="s">
        <v>212</v>
      </c>
      <c r="C245" s="55" t="s">
        <v>96</v>
      </c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AA245" s="146" t="s">
        <v>374</v>
      </c>
    </row>
    <row r="246" spans="1:27">
      <c r="A246" s="80"/>
      <c r="B246" s="41" t="s">
        <v>218</v>
      </c>
      <c r="C246" s="50" t="s">
        <v>70</v>
      </c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50"/>
      <c r="V246" s="101"/>
      <c r="W246" s="101"/>
      <c r="X246" s="101"/>
      <c r="Y246" s="101"/>
      <c r="AA246" s="143" t="s">
        <v>383</v>
      </c>
    </row>
    <row r="247" spans="1:27">
      <c r="A247" s="80"/>
      <c r="B247" s="41" t="s">
        <v>284</v>
      </c>
      <c r="C247" s="50" t="s">
        <v>213</v>
      </c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18" t="s">
        <v>350</v>
      </c>
      <c r="AA247" s="143"/>
    </row>
    <row r="248" spans="1:27" hidden="1">
      <c r="A248" s="80"/>
      <c r="B248" s="43" t="s">
        <v>214</v>
      </c>
      <c r="C248" s="55" t="s">
        <v>213</v>
      </c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50"/>
      <c r="V248" s="101"/>
      <c r="W248" s="101"/>
      <c r="X248" s="101"/>
      <c r="Y248" s="101"/>
      <c r="AA248" s="143" t="s">
        <v>383</v>
      </c>
    </row>
    <row r="249" spans="1:27">
      <c r="A249" s="81"/>
      <c r="B249" s="43" t="s">
        <v>215</v>
      </c>
      <c r="C249" s="55" t="s">
        <v>213</v>
      </c>
      <c r="D249" s="101">
        <v>40000</v>
      </c>
      <c r="E249" s="136">
        <f t="shared" ref="E249:E251" si="125">SUM(G249,L249,Q249,V249)</f>
        <v>30685</v>
      </c>
      <c r="F249" s="136">
        <v>10000</v>
      </c>
      <c r="G249" s="136">
        <f t="shared" ref="G249:G251" si="126">SUM(H249:J249)</f>
        <v>11685</v>
      </c>
      <c r="H249" s="153">
        <f>SUM([1]total_infor!H249)</f>
        <v>0</v>
      </c>
      <c r="I249" s="153">
        <f>SUM([2]total_infor!I249)</f>
        <v>11685</v>
      </c>
      <c r="J249" s="153">
        <f>SUM([3]total_infor!J249)</f>
        <v>0</v>
      </c>
      <c r="K249" s="136">
        <v>10000</v>
      </c>
      <c r="L249" s="136">
        <f>SUM(M249:O249)</f>
        <v>8000</v>
      </c>
      <c r="M249" s="153">
        <f>SUM([4]total_infor!M249)</f>
        <v>0</v>
      </c>
      <c r="N249" s="153">
        <f>SUM([5]total_infor!N249)</f>
        <v>0</v>
      </c>
      <c r="O249" s="153">
        <f>SUM([6]total_infor!O249)</f>
        <v>8000</v>
      </c>
      <c r="P249" s="136">
        <v>10000</v>
      </c>
      <c r="Q249" s="136">
        <f t="shared" ref="Q249" si="127">SUM(R249:T249)</f>
        <v>0</v>
      </c>
      <c r="R249" s="153">
        <f>SUM([7]total_infor!R249)</f>
        <v>0</v>
      </c>
      <c r="S249" s="153">
        <f>SUM([8]total_infor!S249)</f>
        <v>0</v>
      </c>
      <c r="T249" s="153">
        <f>SUM([9]total_infor!T249)</f>
        <v>0</v>
      </c>
      <c r="U249" s="137">
        <v>10000</v>
      </c>
      <c r="V249" s="136">
        <f t="shared" ref="V249" si="128">SUM(W249:Y249)</f>
        <v>11000</v>
      </c>
      <c r="W249" s="153">
        <f>SUM([10]total_infor!W249)</f>
        <v>11000</v>
      </c>
      <c r="X249" s="153">
        <f>SUM([11]total_infor!X249)</f>
        <v>0</v>
      </c>
      <c r="Y249" s="153">
        <f>SUM([12]total_infor!Y249)</f>
        <v>0</v>
      </c>
      <c r="AA249" s="143" t="s">
        <v>376</v>
      </c>
    </row>
    <row r="250" spans="1:27">
      <c r="A250" s="113"/>
      <c r="B250" s="114" t="s">
        <v>220</v>
      </c>
      <c r="C250" s="91" t="s">
        <v>96</v>
      </c>
      <c r="D250" s="151">
        <f t="shared" ref="D250" si="129">SUM(D251)</f>
        <v>10</v>
      </c>
      <c r="E250" s="136">
        <f t="shared" si="125"/>
        <v>13</v>
      </c>
      <c r="F250" s="139">
        <f t="shared" ref="F250" si="130">SUM(F251)</f>
        <v>5</v>
      </c>
      <c r="G250" s="139">
        <f t="shared" ref="G250:J250" si="131">SUM(G251)</f>
        <v>7</v>
      </c>
      <c r="H250" s="139">
        <f t="shared" si="131"/>
        <v>0</v>
      </c>
      <c r="I250" s="139">
        <f t="shared" si="131"/>
        <v>0</v>
      </c>
      <c r="J250" s="139">
        <f t="shared" si="131"/>
        <v>7</v>
      </c>
      <c r="K250" s="139">
        <f t="shared" ref="K250" si="132">SUM(K251)</f>
        <v>0</v>
      </c>
      <c r="L250" s="139">
        <f t="shared" ref="L250:P250" si="133">SUM(L251)</f>
        <v>0</v>
      </c>
      <c r="M250" s="139">
        <f t="shared" si="133"/>
        <v>0</v>
      </c>
      <c r="N250" s="139">
        <f t="shared" si="133"/>
        <v>0</v>
      </c>
      <c r="O250" s="139">
        <f t="shared" si="133"/>
        <v>0</v>
      </c>
      <c r="P250" s="139">
        <f t="shared" si="133"/>
        <v>5</v>
      </c>
      <c r="Q250" s="139">
        <f t="shared" ref="Q250:T250" si="134">SUM(Q251)</f>
        <v>6</v>
      </c>
      <c r="R250" s="139">
        <f t="shared" si="134"/>
        <v>0</v>
      </c>
      <c r="S250" s="139">
        <f t="shared" si="134"/>
        <v>0</v>
      </c>
      <c r="T250" s="139">
        <f t="shared" si="134"/>
        <v>6</v>
      </c>
      <c r="U250" s="139">
        <f t="shared" ref="U250:X250" si="135">SUM(U251)</f>
        <v>0</v>
      </c>
      <c r="V250" s="139">
        <f t="shared" si="135"/>
        <v>0</v>
      </c>
      <c r="W250" s="139">
        <f t="shared" si="135"/>
        <v>0</v>
      </c>
      <c r="X250" s="139">
        <f t="shared" si="135"/>
        <v>0</v>
      </c>
      <c r="Y250" s="139">
        <f>SUM(Y251)</f>
        <v>0</v>
      </c>
      <c r="Z250" s="118" t="s">
        <v>351</v>
      </c>
      <c r="AA250" s="143"/>
    </row>
    <row r="251" spans="1:27">
      <c r="A251" s="80"/>
      <c r="B251" s="43" t="s">
        <v>219</v>
      </c>
      <c r="C251" s="55" t="s">
        <v>96</v>
      </c>
      <c r="D251" s="101">
        <v>10</v>
      </c>
      <c r="E251" s="136">
        <f t="shared" si="125"/>
        <v>13</v>
      </c>
      <c r="F251" s="136">
        <v>5</v>
      </c>
      <c r="G251" s="136">
        <f t="shared" si="126"/>
        <v>7</v>
      </c>
      <c r="H251" s="153">
        <f>SUM([1]total_infor!H251)</f>
        <v>0</v>
      </c>
      <c r="I251" s="153">
        <f>SUM([2]total_infor!I251)</f>
        <v>0</v>
      </c>
      <c r="J251" s="153">
        <f>SUM([3]total_infor!J251)</f>
        <v>7</v>
      </c>
      <c r="K251" s="136">
        <v>0</v>
      </c>
      <c r="L251" s="136">
        <f>SUM(M251:O251)</f>
        <v>0</v>
      </c>
      <c r="M251" s="153">
        <f>SUM([4]total_infor!M251)</f>
        <v>0</v>
      </c>
      <c r="N251" s="153">
        <f>SUM([5]total_infor!N251)</f>
        <v>0</v>
      </c>
      <c r="O251" s="153">
        <f>SUM([6]total_infor!O251)</f>
        <v>0</v>
      </c>
      <c r="P251" s="136">
        <v>5</v>
      </c>
      <c r="Q251" s="136">
        <f t="shared" ref="Q251" si="136">SUM(R251:T251)</f>
        <v>6</v>
      </c>
      <c r="R251" s="153">
        <f>SUM([7]total_infor!R251)</f>
        <v>0</v>
      </c>
      <c r="S251" s="153">
        <f>SUM([8]total_infor!S251)</f>
        <v>0</v>
      </c>
      <c r="T251" s="153">
        <f>SUM([9]total_infor!T251)</f>
        <v>6</v>
      </c>
      <c r="U251" s="137">
        <v>0</v>
      </c>
      <c r="V251" s="136">
        <f t="shared" ref="V251" si="137">SUM(W251:Y251)</f>
        <v>0</v>
      </c>
      <c r="W251" s="153">
        <f>SUM([10]total_infor!W251)</f>
        <v>0</v>
      </c>
      <c r="X251" s="153">
        <f>SUM([11]total_infor!X251)</f>
        <v>0</v>
      </c>
      <c r="Y251" s="153">
        <f>SUM([12]total_infor!Y251)</f>
        <v>0</v>
      </c>
      <c r="AA251" s="143" t="s">
        <v>376</v>
      </c>
    </row>
    <row r="252" spans="1:27" ht="21" hidden="1" customHeight="1">
      <c r="A252" s="113"/>
      <c r="B252" s="140" t="s">
        <v>285</v>
      </c>
      <c r="C252" s="55" t="s">
        <v>216</v>
      </c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18" t="s">
        <v>353</v>
      </c>
      <c r="AA252" s="143"/>
    </row>
    <row r="253" spans="1:27" hidden="1">
      <c r="A253" s="82"/>
      <c r="B253" s="42" t="s">
        <v>287</v>
      </c>
      <c r="C253" s="57" t="s">
        <v>217</v>
      </c>
      <c r="D253" s="154"/>
      <c r="E253" s="101"/>
      <c r="F253" s="154"/>
      <c r="G253" s="101"/>
      <c r="H253" s="154"/>
      <c r="I253" s="154"/>
      <c r="J253" s="154"/>
      <c r="K253" s="154"/>
      <c r="L253" s="101"/>
      <c r="M253" s="154"/>
      <c r="N253" s="154"/>
      <c r="O253" s="154"/>
      <c r="P253" s="154"/>
      <c r="Q253" s="101"/>
      <c r="R253" s="154"/>
      <c r="S253" s="154"/>
      <c r="T253" s="154"/>
      <c r="U253" s="155"/>
      <c r="V253" s="101"/>
      <c r="W253" s="154"/>
      <c r="X253" s="154"/>
      <c r="Y253" s="154"/>
      <c r="AA253" s="143" t="s">
        <v>383</v>
      </c>
    </row>
    <row r="254" spans="1:27" ht="34.5" hidden="1">
      <c r="A254" s="80"/>
      <c r="B254" s="43" t="s">
        <v>288</v>
      </c>
      <c r="C254" s="55" t="s">
        <v>27</v>
      </c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AA254" s="143" t="s">
        <v>383</v>
      </c>
    </row>
    <row r="255" spans="1:27" hidden="1">
      <c r="A255" s="80"/>
      <c r="B255" s="112" t="s">
        <v>289</v>
      </c>
      <c r="C255" s="61" t="s">
        <v>27</v>
      </c>
      <c r="D255" s="151"/>
      <c r="E255" s="101"/>
      <c r="F255" s="151"/>
      <c r="G255" s="101"/>
      <c r="H255" s="151"/>
      <c r="I255" s="151"/>
      <c r="J255" s="151"/>
      <c r="K255" s="151"/>
      <c r="L255" s="101"/>
      <c r="M255" s="151"/>
      <c r="N255" s="151"/>
      <c r="O255" s="151"/>
      <c r="P255" s="151"/>
      <c r="Q255" s="101"/>
      <c r="R255" s="151"/>
      <c r="S255" s="151"/>
      <c r="T255" s="151"/>
      <c r="U255" s="152"/>
      <c r="V255" s="101"/>
      <c r="W255" s="151"/>
      <c r="X255" s="151"/>
      <c r="Y255" s="151"/>
      <c r="AA255" s="143" t="s">
        <v>383</v>
      </c>
    </row>
    <row r="256" spans="1:27" ht="34.5" hidden="1">
      <c r="A256" s="80"/>
      <c r="B256" s="44" t="s">
        <v>286</v>
      </c>
      <c r="C256" s="55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50"/>
      <c r="V256" s="101"/>
      <c r="W256" s="101"/>
      <c r="X256" s="101"/>
      <c r="Y256" s="101"/>
      <c r="AA256" s="143"/>
    </row>
    <row r="257" spans="1:27" s="85" customFormat="1" hidden="1">
      <c r="A257" s="83"/>
      <c r="B257" s="83" t="s">
        <v>290</v>
      </c>
      <c r="C257" s="49" t="s">
        <v>131</v>
      </c>
      <c r="D257" s="111"/>
      <c r="E257" s="10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58"/>
      <c r="V257" s="111"/>
      <c r="W257" s="111"/>
      <c r="X257" s="111"/>
      <c r="Y257" s="111"/>
      <c r="Z257" s="118" t="s">
        <v>354</v>
      </c>
      <c r="AA257" s="145"/>
    </row>
    <row r="258" spans="1:27" s="85" customFormat="1" hidden="1">
      <c r="A258" s="83"/>
      <c r="B258" s="83" t="s">
        <v>221</v>
      </c>
      <c r="C258" s="49" t="s">
        <v>131</v>
      </c>
      <c r="D258" s="111"/>
      <c r="E258" s="101"/>
      <c r="F258" s="111"/>
      <c r="G258" s="101"/>
      <c r="H258" s="111"/>
      <c r="I258" s="111"/>
      <c r="J258" s="111"/>
      <c r="K258" s="111"/>
      <c r="L258" s="101"/>
      <c r="M258" s="111"/>
      <c r="N258" s="111"/>
      <c r="O258" s="111"/>
      <c r="P258" s="111"/>
      <c r="Q258" s="101"/>
      <c r="R258" s="111"/>
      <c r="S258" s="111"/>
      <c r="T258" s="111"/>
      <c r="U258" s="158"/>
      <c r="V258" s="101"/>
      <c r="W258" s="111"/>
      <c r="X258" s="111"/>
      <c r="Y258" s="111"/>
      <c r="Z258" s="117"/>
      <c r="AA258" s="145" t="s">
        <v>383</v>
      </c>
    </row>
    <row r="259" spans="1:27" s="85" customFormat="1" hidden="1">
      <c r="A259" s="83"/>
      <c r="B259" s="83" t="s">
        <v>267</v>
      </c>
      <c r="C259" s="49" t="s">
        <v>131</v>
      </c>
      <c r="D259" s="111"/>
      <c r="E259" s="101"/>
      <c r="F259" s="111"/>
      <c r="G259" s="101"/>
      <c r="H259" s="111"/>
      <c r="I259" s="111"/>
      <c r="J259" s="111"/>
      <c r="K259" s="111"/>
      <c r="L259" s="101"/>
      <c r="M259" s="111"/>
      <c r="N259" s="111"/>
      <c r="O259" s="111"/>
      <c r="P259" s="111"/>
      <c r="Q259" s="101"/>
      <c r="R259" s="111"/>
      <c r="S259" s="111"/>
      <c r="T259" s="111"/>
      <c r="U259" s="158"/>
      <c r="V259" s="101"/>
      <c r="W259" s="111"/>
      <c r="X259" s="111"/>
      <c r="Y259" s="111"/>
      <c r="Z259" s="117"/>
      <c r="AA259" s="145" t="s">
        <v>378</v>
      </c>
    </row>
    <row r="260" spans="1:27" s="85" customFormat="1" ht="34.5" hidden="1">
      <c r="A260" s="83"/>
      <c r="B260" s="83" t="s">
        <v>291</v>
      </c>
      <c r="C260" s="49" t="s">
        <v>27</v>
      </c>
      <c r="D260" s="111"/>
      <c r="E260" s="101"/>
      <c r="F260" s="111"/>
      <c r="G260" s="101"/>
      <c r="H260" s="111"/>
      <c r="I260" s="111"/>
      <c r="J260" s="111"/>
      <c r="K260" s="111"/>
      <c r="L260" s="101"/>
      <c r="M260" s="111"/>
      <c r="N260" s="111"/>
      <c r="O260" s="111"/>
      <c r="P260" s="111"/>
      <c r="Q260" s="101"/>
      <c r="R260" s="111"/>
      <c r="S260" s="111"/>
      <c r="T260" s="111"/>
      <c r="U260" s="111"/>
      <c r="V260" s="101"/>
      <c r="W260" s="111"/>
      <c r="X260" s="111"/>
      <c r="Y260" s="111"/>
      <c r="Z260" s="117"/>
      <c r="AA260" s="145" t="s">
        <v>383</v>
      </c>
    </row>
    <row r="261" spans="1:27" s="85" customFormat="1" hidden="1">
      <c r="A261" s="131"/>
      <c r="B261" s="131" t="s">
        <v>292</v>
      </c>
      <c r="C261" s="132" t="s">
        <v>27</v>
      </c>
      <c r="D261" s="160"/>
      <c r="E261" s="101"/>
      <c r="F261" s="160"/>
      <c r="G261" s="101"/>
      <c r="H261" s="160"/>
      <c r="I261" s="160"/>
      <c r="J261" s="160"/>
      <c r="K261" s="160"/>
      <c r="L261" s="101"/>
      <c r="M261" s="160"/>
      <c r="N261" s="160"/>
      <c r="O261" s="160"/>
      <c r="P261" s="160"/>
      <c r="Q261" s="101"/>
      <c r="R261" s="160"/>
      <c r="S261" s="160"/>
      <c r="T261" s="160"/>
      <c r="U261" s="160"/>
      <c r="V261" s="101"/>
      <c r="W261" s="160"/>
      <c r="X261" s="160"/>
      <c r="Y261" s="160"/>
      <c r="Z261" s="117"/>
      <c r="AA261" s="145" t="s">
        <v>383</v>
      </c>
    </row>
    <row r="262" spans="1:27">
      <c r="AA262" s="143"/>
    </row>
    <row r="263" spans="1:27">
      <c r="B263" s="106" t="s">
        <v>356</v>
      </c>
      <c r="AA263" s="143"/>
    </row>
    <row r="264" spans="1:27">
      <c r="B264" s="106"/>
      <c r="D264" s="165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V264" s="64"/>
      <c r="W264" s="64"/>
      <c r="X264" s="64"/>
      <c r="Y264" s="64"/>
    </row>
    <row r="265" spans="1:27">
      <c r="B265" s="106"/>
    </row>
  </sheetData>
  <mergeCells count="13">
    <mergeCell ref="W4:Y4"/>
    <mergeCell ref="A55:Y55"/>
    <mergeCell ref="B6:U6"/>
    <mergeCell ref="A222:U222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V87 G99 V99 V115">
    <cfRule type="cellIs" dxfId="171" priority="174" operator="lessThan">
      <formula>20</formula>
    </cfRule>
    <cfRule type="cellIs" dxfId="170" priority="173" operator="lessThan">
      <formula>20</formula>
    </cfRule>
  </conditionalFormatting>
  <conditionalFormatting sqref="G87 G115">
    <cfRule type="cellIs" dxfId="169" priority="172" operator="lessThan">
      <formula>35</formula>
    </cfRule>
    <cfRule type="cellIs" dxfId="168" priority="171" operator="lessThan">
      <formula>35</formula>
    </cfRule>
  </conditionalFormatting>
  <conditionalFormatting sqref="Q87 Q115 Q142 L142">
    <cfRule type="cellIs" dxfId="167" priority="170" operator="lessThan">
      <formula>25</formula>
    </cfRule>
    <cfRule type="cellIs" dxfId="166" priority="169" operator="lessThan">
      <formula>25</formula>
    </cfRule>
  </conditionalFormatting>
  <conditionalFormatting sqref="G88 L88 Q88 V88 L118 Q118 V118 L148 Q148">
    <cfRule type="cellIs" dxfId="165" priority="168" operator="lessThan">
      <formula>60</formula>
    </cfRule>
    <cfRule type="cellIs" dxfId="164" priority="167" operator="lessThan">
      <formula>60</formula>
    </cfRule>
  </conditionalFormatting>
  <conditionalFormatting sqref="G89 Q89 G101 Q101 Q116 G116 G122 G124 L123 Q123:Q124 G148 V148">
    <cfRule type="cellIs" dxfId="163" priority="166" operator="lessThan">
      <formula>40</formula>
    </cfRule>
  </conditionalFormatting>
  <conditionalFormatting sqref="G89 Q89 G101 Q101 Q116 G116 G122 G124 L123 Q123:Q124 G148 V148">
    <cfRule type="cellIs" dxfId="162" priority="165" operator="lessThan">
      <formula>40</formula>
    </cfRule>
  </conditionalFormatting>
  <conditionalFormatting sqref="L89 V89 V101 L101 L116 V116 V122 L124 U124">
    <cfRule type="cellIs" dxfId="161" priority="164" operator="lessThan">
      <formula>30</formula>
    </cfRule>
    <cfRule type="cellIs" dxfId="160" priority="163" operator="lessThan">
      <formula>30</formula>
    </cfRule>
  </conditionalFormatting>
  <conditionalFormatting sqref="G96:G98 V96:V98">
    <cfRule type="cellIs" dxfId="159" priority="162" operator="lessThan">
      <formula>170</formula>
    </cfRule>
    <cfRule type="cellIs" dxfId="158" priority="161" operator="lessThan">
      <formula>170</formula>
    </cfRule>
  </conditionalFormatting>
  <conditionalFormatting sqref="L96:L98 Q96:Q98">
    <cfRule type="cellIs" dxfId="157" priority="160" operator="lessThan">
      <formula>160</formula>
    </cfRule>
    <cfRule type="cellIs" dxfId="156" priority="159" operator="lessThan">
      <formula>160</formula>
    </cfRule>
  </conditionalFormatting>
  <conditionalFormatting sqref="G100 L100 Q100 V100">
    <cfRule type="cellIs" dxfId="155" priority="158" operator="lessThan">
      <formula>150</formula>
    </cfRule>
    <cfRule type="cellIs" dxfId="154" priority="157" operator="lessThan">
      <formula>150</formula>
    </cfRule>
  </conditionalFormatting>
  <conditionalFormatting sqref="G102 Q102 Q130 L141 Q133 Q137 Q141 V141:V142">
    <cfRule type="cellIs" dxfId="153" priority="156" operator="lessThan">
      <formula>15</formula>
    </cfRule>
  </conditionalFormatting>
  <conditionalFormatting sqref="G102 Q102 Q130 L141 Q133 Q137 Q141 V141:V142">
    <cfRule type="cellIs" dxfId="152" priority="155" operator="lessThan">
      <formula>15</formula>
    </cfRule>
  </conditionalFormatting>
  <conditionalFormatting sqref="V124">
    <cfRule type="cellIs" dxfId="151" priority="154" operator="lessThan">
      <formula>30</formula>
    </cfRule>
    <cfRule type="cellIs" dxfId="150" priority="153" operator="lessThan">
      <formula>30</formula>
    </cfRule>
  </conditionalFormatting>
  <conditionalFormatting sqref="G130:G133 V130:V133 G137 V137 E140">
    <cfRule type="cellIs" dxfId="149" priority="152" operator="lessThan">
      <formula>10</formula>
    </cfRule>
    <cfRule type="cellIs" dxfId="148" priority="151" operator="lessThan">
      <formula>10</formula>
    </cfRule>
  </conditionalFormatting>
  <conditionalFormatting sqref="L99 Q99">
    <cfRule type="cellIs" dxfId="147" priority="150" operator="lessThan">
      <formula>10</formula>
    </cfRule>
    <cfRule type="cellIs" dxfId="146" priority="149" operator="lessThan">
      <formula>10</formula>
    </cfRule>
  </conditionalFormatting>
  <conditionalFormatting sqref="G117 L117 Q117 V117 P166 L166 E167 V166 Q250:Q251 G250:G251">
    <cfRule type="cellIs" dxfId="145" priority="148" operator="lessThan">
      <formula>5</formula>
    </cfRule>
  </conditionalFormatting>
  <conditionalFormatting sqref="G117 L117 Q117 V117 P166 L166 E167 V166 Q250:Q251 G250:G251">
    <cfRule type="cellIs" dxfId="144" priority="147" operator="lessThan">
      <formula>5</formula>
    </cfRule>
  </conditionalFormatting>
  <conditionalFormatting sqref="E250:E251">
    <cfRule type="cellIs" dxfId="143" priority="146" operator="lessThan">
      <formula>10</formula>
    </cfRule>
    <cfRule type="cellIs" dxfId="142" priority="145" operator="lessThan">
      <formula>10</formula>
    </cfRule>
  </conditionalFormatting>
  <conditionalFormatting sqref="G90 V90 V168:V169 Q169 L168:L169 G169 G140 Q140">
    <cfRule type="cellIs" dxfId="141" priority="144" operator="lessThan">
      <formula>2</formula>
    </cfRule>
  </conditionalFormatting>
  <conditionalFormatting sqref="G90 V90 V168:V169 Q169 L168:L169 G169 G140 Q140">
    <cfRule type="cellIs" dxfId="140" priority="143" operator="lessThan">
      <formula>2</formula>
    </cfRule>
  </conditionalFormatting>
  <conditionalFormatting sqref="L115">
    <cfRule type="cellIs" dxfId="139" priority="142" operator="lessThan">
      <formula>10</formula>
    </cfRule>
    <cfRule type="cellIs" dxfId="138" priority="141" operator="lessThan">
      <formula>10</formula>
    </cfRule>
  </conditionalFormatting>
  <conditionalFormatting sqref="G118">
    <cfRule type="cellIs" dxfId="137" priority="140" operator="lessThan">
      <formula>60</formula>
    </cfRule>
    <cfRule type="cellIs" dxfId="136" priority="139" operator="lessThan">
      <formula>60</formula>
    </cfRule>
  </conditionalFormatting>
  <conditionalFormatting sqref="L130:L133">
    <cfRule type="cellIs" dxfId="135" priority="136" operator="lessThan">
      <formula>15</formula>
    </cfRule>
    <cfRule type="cellIs" dxfId="134" priority="135" operator="lessThan">
      <formula>15</formula>
    </cfRule>
  </conditionalFormatting>
  <conditionalFormatting sqref="G138">
    <cfRule type="cellIs" dxfId="133" priority="134" operator="lessThan">
      <formula>32</formula>
    </cfRule>
    <cfRule type="cellIs" dxfId="132" priority="133" operator="lessThan">
      <formula>32</formula>
    </cfRule>
  </conditionalFormatting>
  <conditionalFormatting sqref="L138">
    <cfRule type="cellIs" dxfId="131" priority="132" operator="lessThan">
      <formula>43</formula>
    </cfRule>
    <cfRule type="cellIs" dxfId="130" priority="131" operator="lessThan">
      <formula>43</formula>
    </cfRule>
  </conditionalFormatting>
  <conditionalFormatting sqref="Q138">
    <cfRule type="cellIs" dxfId="129" priority="130" operator="lessThan">
      <formula>42</formula>
    </cfRule>
    <cfRule type="cellIs" dxfId="128" priority="129" operator="lessThan">
      <formula>42</formula>
    </cfRule>
  </conditionalFormatting>
  <conditionalFormatting sqref="V138">
    <cfRule type="cellIs" dxfId="127" priority="128" operator="lessThan">
      <formula>33</formula>
    </cfRule>
    <cfRule type="cellIs" dxfId="126" priority="127" operator="lessThan">
      <formula>33</formula>
    </cfRule>
  </conditionalFormatting>
  <conditionalFormatting sqref="G141:G142">
    <cfRule type="cellIs" dxfId="125" priority="126" operator="lessThan">
      <formula>15</formula>
    </cfRule>
    <cfRule type="cellIs" dxfId="124" priority="125" operator="lessThan">
      <formula>15</formula>
    </cfRule>
  </conditionalFormatting>
  <conditionalFormatting sqref="V140">
    <cfRule type="cellIs" dxfId="123" priority="124" operator="lessThan">
      <formula>3</formula>
    </cfRule>
    <cfRule type="cellIs" dxfId="122" priority="123" operator="lessThan">
      <formula>3</formula>
    </cfRule>
  </conditionalFormatting>
  <conditionalFormatting sqref="G147 L147 Q147 V147">
    <cfRule type="cellIs" dxfId="121" priority="122" operator="lessThan">
      <formula>200</formula>
    </cfRule>
    <cfRule type="cellIs" dxfId="120" priority="121" operator="lessThan">
      <formula>200</formula>
    </cfRule>
  </conditionalFormatting>
  <conditionalFormatting sqref="G143 V143">
    <cfRule type="cellIs" dxfId="119" priority="120" operator="lessThan">
      <formula>240</formula>
    </cfRule>
    <cfRule type="cellIs" dxfId="118" priority="119" operator="lessThan">
      <formula>240</formula>
    </cfRule>
  </conditionalFormatting>
  <conditionalFormatting sqref="L143 Q143">
    <cfRule type="cellIs" dxfId="117" priority="118" operator="lessThan">
      <formula>260</formula>
    </cfRule>
    <cfRule type="cellIs" dxfId="116" priority="117" operator="lessThan">
      <formula>260</formula>
    </cfRule>
  </conditionalFormatting>
  <conditionalFormatting sqref="L165">
    <cfRule type="cellIs" dxfId="115" priority="116" operator="lessThan">
      <formula>2000</formula>
    </cfRule>
    <cfRule type="cellIs" dxfId="114" priority="115" operator="lessThan">
      <formula>2000</formula>
    </cfRule>
  </conditionalFormatting>
  <conditionalFormatting sqref="E165">
    <cfRule type="cellIs" dxfId="113" priority="114" operator="lessThan">
      <formula>2000</formula>
    </cfRule>
    <cfRule type="cellIs" dxfId="112" priority="113" operator="lessThan">
      <formula>2000</formula>
    </cfRule>
  </conditionalFormatting>
  <conditionalFormatting sqref="E166">
    <cfRule type="cellIs" dxfId="111" priority="112" operator="lessThan">
      <formula>19</formula>
    </cfRule>
    <cfRule type="cellIs" dxfId="110" priority="111" operator="lessThan">
      <formula>19</formula>
    </cfRule>
  </conditionalFormatting>
  <conditionalFormatting sqref="G166">
    <cfRule type="cellIs" dxfId="109" priority="110" operator="lessThan">
      <formula>4</formula>
    </cfRule>
    <cfRule type="cellIs" dxfId="108" priority="109" operator="lessThan">
      <formula>4</formula>
    </cfRule>
  </conditionalFormatting>
  <conditionalFormatting sqref="Q166 Q230">
    <cfRule type="cellIs" dxfId="107" priority="108" operator="lessThan">
      <formula>5</formula>
    </cfRule>
    <cfRule type="cellIs" dxfId="106" priority="107" operator="lessThan">
      <formula>5</formula>
    </cfRule>
  </conditionalFormatting>
  <conditionalFormatting sqref="G167 Q168 V167 E183 G184 G190 L184 L190 Q183:Q184 Q190 V184 V190">
    <cfRule type="cellIs" dxfId="105" priority="106" operator="lessThan">
      <formula>1</formula>
    </cfRule>
  </conditionalFormatting>
  <conditionalFormatting sqref="G167 Q168 V167 E183 G184 G190 L184 L190 Q183:Q184 Q190 V184 V190">
    <cfRule type="cellIs" dxfId="104" priority="105" operator="lessThan">
      <formula>1</formula>
    </cfRule>
  </conditionalFormatting>
  <conditionalFormatting sqref="E168">
    <cfRule type="cellIs" dxfId="103" priority="104" operator="lessThan">
      <formula>6</formula>
    </cfRule>
    <cfRule type="cellIs" dxfId="102" priority="103" operator="lessThan">
      <formula>6</formula>
    </cfRule>
  </conditionalFormatting>
  <conditionalFormatting sqref="E169">
    <cfRule type="cellIs" dxfId="101" priority="102" operator="lessThan">
      <formula>8</formula>
    </cfRule>
    <cfRule type="cellIs" dxfId="100" priority="101" operator="lessThan">
      <formula>8</formula>
    </cfRule>
  </conditionalFormatting>
  <conditionalFormatting sqref="E184:E190">
    <cfRule type="cellIs" dxfId="99" priority="100" operator="lessThan">
      <formula>4</formula>
    </cfRule>
    <cfRule type="cellIs" dxfId="98" priority="99" operator="lessThan">
      <formula>4</formula>
    </cfRule>
  </conditionalFormatting>
  <conditionalFormatting sqref="E191">
    <cfRule type="cellIs" dxfId="97" priority="98" operator="lessThan">
      <formula>400</formula>
    </cfRule>
    <cfRule type="cellIs" dxfId="96" priority="97" operator="lessThan">
      <formula>400</formula>
    </cfRule>
  </conditionalFormatting>
  <conditionalFormatting sqref="G191 E137 E133 E130">
    <cfRule type="cellIs" dxfId="95" priority="96" operator="lessThan">
      <formula>50</formula>
    </cfRule>
    <cfRule type="cellIs" dxfId="94" priority="95" operator="lessThan">
      <formula>50</formula>
    </cfRule>
  </conditionalFormatting>
  <conditionalFormatting sqref="L191 V191">
    <cfRule type="cellIs" dxfId="93" priority="94" operator="lessThan">
      <formula>100</formula>
    </cfRule>
    <cfRule type="cellIs" dxfId="92" priority="93" operator="lessThan">
      <formula>100</formula>
    </cfRule>
  </conditionalFormatting>
  <conditionalFormatting sqref="Q191">
    <cfRule type="cellIs" dxfId="91" priority="92" operator="lessThan">
      <formula>150</formula>
    </cfRule>
    <cfRule type="cellIs" dxfId="90" priority="91" operator="lessThan">
      <formula>150</formula>
    </cfRule>
  </conditionalFormatting>
  <conditionalFormatting sqref="V249 Q249 L249 G249">
    <cfRule type="cellIs" dxfId="89" priority="90" operator="lessThan">
      <formula>10000</formula>
    </cfRule>
    <cfRule type="cellIs" dxfId="88" priority="89" operator="lessThan">
      <formula>10000</formula>
    </cfRule>
  </conditionalFormatting>
  <conditionalFormatting sqref="E249">
    <cfRule type="cellIs" dxfId="87" priority="88" operator="lessThan">
      <formula>40000</formula>
    </cfRule>
    <cfRule type="cellIs" dxfId="86" priority="87" operator="lessThan">
      <formula>40000</formula>
    </cfRule>
  </conditionalFormatting>
  <conditionalFormatting sqref="G230">
    <cfRule type="cellIs" dxfId="85" priority="86" operator="lessThan">
      <formula>5</formula>
    </cfRule>
    <cfRule type="cellIs" dxfId="84" priority="85" operator="lessThan">
      <formula>5</formula>
    </cfRule>
  </conditionalFormatting>
  <conditionalFormatting sqref="E230">
    <cfRule type="cellIs" dxfId="83" priority="84" operator="lessThan">
      <formula>10</formula>
    </cfRule>
    <cfRule type="cellIs" dxfId="82" priority="83" operator="lessThan">
      <formula>10</formula>
    </cfRule>
  </conditionalFormatting>
  <conditionalFormatting sqref="E148">
    <cfRule type="cellIs" dxfId="81" priority="82" operator="lessThan">
      <formula>200</formula>
    </cfRule>
    <cfRule type="cellIs" dxfId="80" priority="81" operator="lessThan">
      <formula>200</formula>
    </cfRule>
  </conditionalFormatting>
  <conditionalFormatting sqref="E147">
    <cfRule type="cellIs" dxfId="79" priority="80" operator="lessThan">
      <formula>800</formula>
    </cfRule>
    <cfRule type="cellIs" dxfId="78" priority="79" operator="lessThan">
      <formula>800</formula>
    </cfRule>
  </conditionalFormatting>
  <conditionalFormatting sqref="E143">
    <cfRule type="cellIs" dxfId="77" priority="78" operator="lessThan">
      <formula>1000</formula>
    </cfRule>
    <cfRule type="cellIs" dxfId="76" priority="77" operator="lessThan">
      <formula>1000</formula>
    </cfRule>
  </conditionalFormatting>
  <conditionalFormatting sqref="E142">
    <cfRule type="cellIs" dxfId="75" priority="76" operator="lessThan">
      <formula>80</formula>
    </cfRule>
    <cfRule type="cellIs" dxfId="74" priority="75" operator="lessThan">
      <formula>80</formula>
    </cfRule>
  </conditionalFormatting>
  <conditionalFormatting sqref="E141">
    <cfRule type="cellIs" dxfId="73" priority="74" operator="lessThan">
      <formula>60</formula>
    </cfRule>
    <cfRule type="cellIs" dxfId="72" priority="73" operator="lessThan">
      <formula>60</formula>
    </cfRule>
  </conditionalFormatting>
  <conditionalFormatting sqref="E138">
    <cfRule type="cellIs" dxfId="71" priority="72" operator="lessThan">
      <formula>150</formula>
    </cfRule>
    <cfRule type="cellIs" dxfId="70" priority="71" operator="lessThan">
      <formula>150</formula>
    </cfRule>
  </conditionalFormatting>
  <conditionalFormatting sqref="E124 E116">
    <cfRule type="cellIs" dxfId="69" priority="70" operator="lessThan">
      <formula>140</formula>
    </cfRule>
    <cfRule type="cellIs" dxfId="68" priority="69" operator="lessThan">
      <formula>140</formula>
    </cfRule>
  </conditionalFormatting>
  <conditionalFormatting sqref="E123">
    <cfRule type="cellIs" dxfId="67" priority="68" operator="lessThan">
      <formula>80</formula>
    </cfRule>
    <cfRule type="cellIs" dxfId="66" priority="67" operator="lessThan">
      <formula>80</formula>
    </cfRule>
  </conditionalFormatting>
  <conditionalFormatting sqref="E122">
    <cfRule type="cellIs" dxfId="65" priority="66" operator="lessThan">
      <formula>220</formula>
    </cfRule>
    <cfRule type="cellIs" dxfId="64" priority="65" operator="lessThan">
      <formula>220</formula>
    </cfRule>
  </conditionalFormatting>
  <conditionalFormatting sqref="E118">
    <cfRule type="cellIs" dxfId="63" priority="64" operator="lessThan">
      <formula>240</formula>
    </cfRule>
    <cfRule type="cellIs" dxfId="62" priority="63" operator="lessThan">
      <formula>240</formula>
    </cfRule>
  </conditionalFormatting>
  <conditionalFormatting sqref="E117">
    <cfRule type="cellIs" dxfId="61" priority="62" operator="lessThan">
      <formula>20</formula>
    </cfRule>
    <cfRule type="cellIs" dxfId="60" priority="61" operator="lessThan">
      <formula>20</formula>
    </cfRule>
  </conditionalFormatting>
  <conditionalFormatting sqref="E115">
    <cfRule type="cellIs" dxfId="59" priority="60" operator="lessThan">
      <formula>90</formula>
    </cfRule>
    <cfRule type="cellIs" dxfId="58" priority="59" operator="lessThan">
      <formula>90</formula>
    </cfRule>
  </conditionalFormatting>
  <conditionalFormatting sqref="V114">
    <cfRule type="cellIs" dxfId="57" priority="58" operator="lessThan">
      <formula>115</formula>
    </cfRule>
    <cfRule type="cellIs" dxfId="56" priority="57" operator="lessThan">
      <formula>115</formula>
    </cfRule>
  </conditionalFormatting>
  <conditionalFormatting sqref="Q114">
    <cfRule type="cellIs" dxfId="55" priority="56" operator="lessThan">
      <formula>130</formula>
    </cfRule>
    <cfRule type="cellIs" dxfId="54" priority="55" operator="lessThan">
      <formula>130</formula>
    </cfRule>
  </conditionalFormatting>
  <conditionalFormatting sqref="L114">
    <cfRule type="cellIs" dxfId="53" priority="54" operator="lessThan">
      <formula>105</formula>
    </cfRule>
    <cfRule type="cellIs" dxfId="52" priority="53" operator="lessThan">
      <formula>105</formula>
    </cfRule>
  </conditionalFormatting>
  <conditionalFormatting sqref="G114">
    <cfRule type="cellIs" dxfId="51" priority="52" operator="lessThan">
      <formula>140</formula>
    </cfRule>
    <cfRule type="cellIs" dxfId="50" priority="51" operator="lessThan">
      <formula>140</formula>
    </cfRule>
  </conditionalFormatting>
  <conditionalFormatting sqref="E114">
    <cfRule type="cellIs" dxfId="49" priority="50" operator="lessThan">
      <formula>490</formula>
    </cfRule>
    <cfRule type="cellIs" dxfId="48" priority="49" operator="lessThan">
      <formula>490</formula>
    </cfRule>
  </conditionalFormatting>
  <conditionalFormatting sqref="E86">
    <cfRule type="cellIs" dxfId="47" priority="48" operator="lessThan">
      <formula>480</formula>
    </cfRule>
    <cfRule type="cellIs" dxfId="46" priority="47" operator="lessThan">
      <formula>480</formula>
    </cfRule>
  </conditionalFormatting>
  <conditionalFormatting sqref="E87">
    <cfRule type="cellIs" dxfId="45" priority="46" operator="lessThan">
      <formula>90</formula>
    </cfRule>
    <cfRule type="cellIs" dxfId="44" priority="45" operator="lessThan">
      <formula>90</formula>
    </cfRule>
  </conditionalFormatting>
  <conditionalFormatting sqref="E88">
    <cfRule type="cellIs" dxfId="43" priority="44" operator="lessThan">
      <formula>240</formula>
    </cfRule>
    <cfRule type="cellIs" dxfId="42" priority="43" operator="lessThan">
      <formula>240</formula>
    </cfRule>
  </conditionalFormatting>
  <conditionalFormatting sqref="E89">
    <cfRule type="cellIs" dxfId="41" priority="42" operator="lessThan">
      <formula>140</formula>
    </cfRule>
    <cfRule type="cellIs" dxfId="40" priority="41" operator="lessThan">
      <formula>240</formula>
    </cfRule>
  </conditionalFormatting>
  <conditionalFormatting sqref="E90">
    <cfRule type="cellIs" dxfId="39" priority="40" operator="lessThan">
      <formula>10</formula>
    </cfRule>
    <cfRule type="cellIs" dxfId="38" priority="39" operator="lessThan">
      <formula>10</formula>
    </cfRule>
  </conditionalFormatting>
  <conditionalFormatting sqref="E92">
    <cfRule type="cellIs" dxfId="37" priority="38" operator="lessThan">
      <formula>830</formula>
    </cfRule>
    <cfRule type="cellIs" dxfId="36" priority="37" operator="lessThan">
      <formula>830</formula>
    </cfRule>
  </conditionalFormatting>
  <conditionalFormatting sqref="E96">
    <cfRule type="cellIs" dxfId="35" priority="36" operator="lessThan">
      <formula>660</formula>
    </cfRule>
    <cfRule type="cellIs" dxfId="34" priority="35" operator="lessThan">
      <formula>660</formula>
    </cfRule>
  </conditionalFormatting>
  <conditionalFormatting sqref="E98">
    <cfRule type="cellIs" dxfId="33" priority="34" operator="lessThan">
      <formula>660</formula>
    </cfRule>
    <cfRule type="cellIs" dxfId="32" priority="33" operator="lessThan">
      <formula>660</formula>
    </cfRule>
  </conditionalFormatting>
  <conditionalFormatting sqref="E99">
    <cfRule type="cellIs" dxfId="31" priority="32" operator="lessThan">
      <formula>60</formula>
    </cfRule>
    <cfRule type="cellIs" dxfId="30" priority="31" operator="lessThan">
      <formula>60</formula>
    </cfRule>
  </conditionalFormatting>
  <conditionalFormatting sqref="E100">
    <cfRule type="cellIs" dxfId="29" priority="30" operator="lessThan">
      <formula>600</formula>
    </cfRule>
    <cfRule type="cellIs" dxfId="28" priority="29" operator="lessThan">
      <formula>600</formula>
    </cfRule>
  </conditionalFormatting>
  <conditionalFormatting sqref="E101">
    <cfRule type="cellIs" dxfId="27" priority="28" operator="lessThan">
      <formula>140</formula>
    </cfRule>
    <cfRule type="cellIs" dxfId="26" priority="27" operator="lessThan">
      <formula>140</formula>
    </cfRule>
  </conditionalFormatting>
  <conditionalFormatting sqref="E102">
    <cfRule type="cellIs" dxfId="25" priority="26" operator="lessThan">
      <formula>30</formula>
    </cfRule>
    <cfRule type="cellIs" dxfId="24" priority="25" operator="lessThan">
      <formula>30</formula>
    </cfRule>
  </conditionalFormatting>
  <conditionalFormatting sqref="G86">
    <cfRule type="cellIs" dxfId="23" priority="24" operator="lessThan">
      <formula>137</formula>
    </cfRule>
    <cfRule type="cellIs" dxfId="22" priority="23" operator="lessThan">
      <formula>137</formula>
    </cfRule>
  </conditionalFormatting>
  <conditionalFormatting sqref="L86">
    <cfRule type="cellIs" dxfId="21" priority="22" operator="lessThan">
      <formula>103</formula>
    </cfRule>
    <cfRule type="cellIs" dxfId="20" priority="21" operator="lessThan">
      <formula>103</formula>
    </cfRule>
  </conditionalFormatting>
  <conditionalFormatting sqref="Q86">
    <cfRule type="cellIs" dxfId="19" priority="20" operator="lessThan">
      <formula>128</formula>
    </cfRule>
    <cfRule type="cellIs" dxfId="18" priority="19" operator="lessThan">
      <formula>128</formula>
    </cfRule>
  </conditionalFormatting>
  <conditionalFormatting sqref="V86">
    <cfRule type="cellIs" dxfId="17" priority="18" operator="lessThan">
      <formula>112</formula>
    </cfRule>
    <cfRule type="cellIs" dxfId="16" priority="17" operator="lessThan">
      <formula>112</formula>
    </cfRule>
  </conditionalFormatting>
  <conditionalFormatting sqref="G92">
    <cfRule type="cellIs" dxfId="15" priority="16" operator="lessThan">
      <formula>225</formula>
    </cfRule>
    <cfRule type="cellIs" dxfId="14" priority="15" operator="lessThan">
      <formula>225</formula>
    </cfRule>
  </conditionalFormatting>
  <conditionalFormatting sqref="L92">
    <cfRule type="cellIs" dxfId="13" priority="14" operator="lessThan">
      <formula>190</formula>
    </cfRule>
    <cfRule type="cellIs" dxfId="12" priority="13" operator="lessThan">
      <formula>190</formula>
    </cfRule>
  </conditionalFormatting>
  <conditionalFormatting sqref="Q92">
    <cfRule type="cellIs" dxfId="11" priority="12" operator="lessThan">
      <formula>215</formula>
    </cfRule>
    <cfRule type="cellIs" dxfId="10" priority="11" operator="lessThan">
      <formula>215</formula>
    </cfRule>
  </conditionalFormatting>
  <conditionalFormatting sqref="V92">
    <cfRule type="cellIs" dxfId="9" priority="10" operator="lessThan">
      <formula>200</formula>
    </cfRule>
    <cfRule type="cellIs" dxfId="8" priority="9" operator="lessThan">
      <formula>200</formula>
    </cfRule>
  </conditionalFormatting>
  <conditionalFormatting sqref="L87">
    <cfRule type="cellIs" dxfId="7" priority="8" operator="lessThan">
      <formula>10</formula>
    </cfRule>
    <cfRule type="cellIs" dxfId="6" priority="7" operator="lessThan">
      <formula>10</formula>
    </cfRule>
  </conditionalFormatting>
  <conditionalFormatting sqref="Q90">
    <cfRule type="cellIs" dxfId="5" priority="6" operator="lessThan">
      <formula>3</formula>
    </cfRule>
    <cfRule type="cellIs" dxfId="4" priority="5" operator="lessThan">
      <formula>3</formula>
    </cfRule>
  </conditionalFormatting>
  <conditionalFormatting sqref="L167 G168">
    <cfRule type="cellIs" dxfId="3" priority="4" operator="lessThan">
      <formula>1</formula>
    </cfRule>
    <cfRule type="cellIs" dxfId="2" priority="3" operator="lessThan">
      <formula>1</formula>
    </cfRule>
  </conditionalFormatting>
  <conditionalFormatting sqref="Q167">
    <cfRule type="cellIs" dxfId="1" priority="2" operator="lessThan">
      <formula>2</formula>
    </cfRule>
    <cfRule type="cellIs" dxfId="0" priority="1" operator="lessThan">
      <formula>2</formula>
    </cfRule>
  </conditionalFormatting>
  <pageMargins left="0.31496062992125984" right="0.31496062992125984" top="0.74803149606299213" bottom="0.19685039370078741" header="0.31496062992125984" footer="0.31496062992125984"/>
  <pageSetup paperSize="9" scale="7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total_infor</vt:lpstr>
      <vt:lpstr>total_infor!Print_Area</vt:lpstr>
      <vt:lpstr>total_infor!Print_Titles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STOU</cp:lastModifiedBy>
  <cp:lastPrinted>2012-10-18T06:58:02Z</cp:lastPrinted>
  <dcterms:created xsi:type="dcterms:W3CDTF">2012-03-27T08:33:20Z</dcterms:created>
  <dcterms:modified xsi:type="dcterms:W3CDTF">2013-10-01T02:49:33Z</dcterms:modified>
</cp:coreProperties>
</file>