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5480" windowHeight="10890"/>
  </bookViews>
  <sheets>
    <sheet name="แผน 56 สบ.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Titles" localSheetId="0">'แผน 56 สบ.'!$3:$5</definedName>
  </definedNames>
  <calcPr calcId="145621"/>
</workbook>
</file>

<file path=xl/calcChain.xml><?xml version="1.0" encoding="utf-8"?>
<calcChain xmlns="http://schemas.openxmlformats.org/spreadsheetml/2006/main">
  <c r="O27" i="3" l="1"/>
  <c r="N27" i="3"/>
  <c r="M27" i="3"/>
  <c r="D36" i="3" l="1"/>
  <c r="F36" i="3"/>
  <c r="K36" i="3"/>
  <c r="U36" i="3"/>
  <c r="P10" i="3" l="1"/>
  <c r="D10" i="3"/>
  <c r="D98" i="3" l="1"/>
  <c r="F98" i="3"/>
  <c r="K98" i="3"/>
  <c r="K96" i="3" s="1"/>
  <c r="P98" i="3"/>
  <c r="P96" i="3" s="1"/>
  <c r="U98" i="3"/>
  <c r="U96" i="3"/>
  <c r="U92" i="3" s="1"/>
  <c r="D96" i="3"/>
  <c r="F96" i="3"/>
  <c r="F92" i="3"/>
  <c r="D93" i="3"/>
  <c r="F93" i="3"/>
  <c r="K93" i="3"/>
  <c r="P93" i="3"/>
  <c r="U93" i="3"/>
  <c r="D92" i="3"/>
  <c r="D86" i="3"/>
  <c r="D66" i="3" s="1"/>
  <c r="F86" i="3"/>
  <c r="K86" i="3"/>
  <c r="P86" i="3"/>
  <c r="U86" i="3"/>
  <c r="D81" i="3"/>
  <c r="F81" i="3"/>
  <c r="K81" i="3"/>
  <c r="K80" i="3" s="1"/>
  <c r="K79" i="3" s="1"/>
  <c r="P81" i="3"/>
  <c r="P80" i="3" s="1"/>
  <c r="P79" i="3" s="1"/>
  <c r="U81" i="3"/>
  <c r="U80" i="3"/>
  <c r="U79" i="3" s="1"/>
  <c r="D80" i="3"/>
  <c r="F80" i="3"/>
  <c r="D79" i="3"/>
  <c r="F79" i="3"/>
  <c r="D75" i="3"/>
  <c r="F75" i="3"/>
  <c r="K75" i="3"/>
  <c r="K74" i="3" s="1"/>
  <c r="P75" i="3"/>
  <c r="P74" i="3" s="1"/>
  <c r="U75" i="3"/>
  <c r="U74" i="3" s="1"/>
  <c r="D74" i="3"/>
  <c r="F74" i="3"/>
  <c r="D68" i="3"/>
  <c r="F68" i="3"/>
  <c r="K68" i="3"/>
  <c r="K67" i="3" s="1"/>
  <c r="P68" i="3"/>
  <c r="P67" i="3" s="1"/>
  <c r="U68" i="3"/>
  <c r="U67" i="3"/>
  <c r="D67" i="3"/>
  <c r="F67" i="3"/>
  <c r="D50" i="3"/>
  <c r="F50" i="3"/>
  <c r="K50" i="3"/>
  <c r="P50" i="3"/>
  <c r="U50" i="3"/>
  <c r="D47" i="3"/>
  <c r="F47" i="3"/>
  <c r="F10" i="3" s="1"/>
  <c r="K47" i="3"/>
  <c r="P47" i="3"/>
  <c r="U47" i="3"/>
  <c r="D44" i="3"/>
  <c r="F44" i="3"/>
  <c r="K44" i="3"/>
  <c r="P44" i="3"/>
  <c r="U44" i="3"/>
  <c r="D40" i="3"/>
  <c r="F40" i="3"/>
  <c r="K40" i="3"/>
  <c r="P40" i="3"/>
  <c r="U40" i="3"/>
  <c r="P36" i="3"/>
  <c r="D26" i="3"/>
  <c r="F26" i="3"/>
  <c r="K26" i="3"/>
  <c r="P26" i="3"/>
  <c r="U26" i="3"/>
  <c r="D23" i="3"/>
  <c r="F23" i="3"/>
  <c r="K23" i="3"/>
  <c r="P23" i="3"/>
  <c r="U23" i="3"/>
  <c r="D17" i="3"/>
  <c r="D16" i="3" s="1"/>
  <c r="F17" i="3"/>
  <c r="K17" i="3"/>
  <c r="P17" i="3"/>
  <c r="U17" i="3"/>
  <c r="D257" i="3"/>
  <c r="F257" i="3"/>
  <c r="K257" i="3"/>
  <c r="P257" i="3"/>
  <c r="U257" i="3"/>
  <c r="D252" i="3"/>
  <c r="F252" i="3"/>
  <c r="K252" i="3"/>
  <c r="P252" i="3"/>
  <c r="U252" i="3"/>
  <c r="D250" i="3"/>
  <c r="F250" i="3"/>
  <c r="K250" i="3"/>
  <c r="P250" i="3"/>
  <c r="U250" i="3"/>
  <c r="D247" i="3"/>
  <c r="F247" i="3"/>
  <c r="K247" i="3"/>
  <c r="P247" i="3"/>
  <c r="U247" i="3"/>
  <c r="D240" i="3"/>
  <c r="F240" i="3"/>
  <c r="K240" i="3"/>
  <c r="P240" i="3"/>
  <c r="U240" i="3"/>
  <c r="D235" i="3"/>
  <c r="F235" i="3"/>
  <c r="K235" i="3"/>
  <c r="P235" i="3"/>
  <c r="U235" i="3"/>
  <c r="D211" i="3"/>
  <c r="D198" i="3" s="1"/>
  <c r="F211" i="3"/>
  <c r="K211" i="3"/>
  <c r="P211" i="3"/>
  <c r="U211" i="3"/>
  <c r="D203" i="3"/>
  <c r="F203" i="3"/>
  <c r="K203" i="3"/>
  <c r="P203" i="3"/>
  <c r="U203" i="3"/>
  <c r="D199" i="3"/>
  <c r="F199" i="3"/>
  <c r="K199" i="3"/>
  <c r="P199" i="3"/>
  <c r="U199" i="3"/>
  <c r="D195" i="3"/>
  <c r="F195" i="3"/>
  <c r="K195" i="3"/>
  <c r="P195" i="3"/>
  <c r="U195" i="3"/>
  <c r="D192" i="3"/>
  <c r="F192" i="3"/>
  <c r="K192" i="3"/>
  <c r="P192" i="3"/>
  <c r="U192" i="3"/>
  <c r="D184" i="3"/>
  <c r="F184" i="3"/>
  <c r="K184" i="3"/>
  <c r="P184" i="3"/>
  <c r="U184" i="3"/>
  <c r="D181" i="3"/>
  <c r="F181" i="3"/>
  <c r="K181" i="3"/>
  <c r="P181" i="3"/>
  <c r="U181" i="3"/>
  <c r="D172" i="3"/>
  <c r="F172" i="3"/>
  <c r="K172" i="3"/>
  <c r="P172" i="3"/>
  <c r="U172" i="3"/>
  <c r="D171" i="3"/>
  <c r="F171" i="3"/>
  <c r="K171" i="3"/>
  <c r="P171" i="3"/>
  <c r="U171" i="3"/>
  <c r="F166" i="3"/>
  <c r="D166" i="3"/>
  <c r="K166" i="3"/>
  <c r="P166" i="3"/>
  <c r="U166" i="3"/>
  <c r="D160" i="3"/>
  <c r="F160" i="3"/>
  <c r="K160" i="3"/>
  <c r="P160" i="3"/>
  <c r="U160" i="3"/>
  <c r="D157" i="3"/>
  <c r="F157" i="3"/>
  <c r="K157" i="3"/>
  <c r="P157" i="3"/>
  <c r="U157" i="3"/>
  <c r="D150" i="3"/>
  <c r="F150" i="3"/>
  <c r="K150" i="3"/>
  <c r="P150" i="3"/>
  <c r="U150" i="3"/>
  <c r="D143" i="3"/>
  <c r="F143" i="3"/>
  <c r="K143" i="3"/>
  <c r="P143" i="3"/>
  <c r="U143" i="3"/>
  <c r="D138" i="3"/>
  <c r="F138" i="3"/>
  <c r="K138" i="3"/>
  <c r="P138" i="3"/>
  <c r="U138" i="3"/>
  <c r="D135" i="3"/>
  <c r="F135" i="3"/>
  <c r="K135" i="3"/>
  <c r="P135" i="3"/>
  <c r="U135" i="3"/>
  <c r="D130" i="3"/>
  <c r="F130" i="3"/>
  <c r="K130" i="3"/>
  <c r="P130" i="3"/>
  <c r="U130" i="3"/>
  <c r="D125" i="3"/>
  <c r="F125" i="3"/>
  <c r="K125" i="3"/>
  <c r="P125" i="3"/>
  <c r="U125" i="3"/>
  <c r="D122" i="3"/>
  <c r="F122" i="3"/>
  <c r="K122" i="3"/>
  <c r="K119" i="3" s="1"/>
  <c r="P122" i="3"/>
  <c r="P119" i="3" s="1"/>
  <c r="U122" i="3"/>
  <c r="U119" i="3"/>
  <c r="D119" i="3"/>
  <c r="F119" i="3"/>
  <c r="D114" i="3"/>
  <c r="D103" i="3" s="1"/>
  <c r="F114" i="3"/>
  <c r="F103" i="3" s="1"/>
  <c r="K114" i="3"/>
  <c r="P114" i="3"/>
  <c r="P103" i="3" s="1"/>
  <c r="U114" i="3"/>
  <c r="K103" i="3"/>
  <c r="D111" i="3"/>
  <c r="F111" i="3"/>
  <c r="K111" i="3"/>
  <c r="P111" i="3"/>
  <c r="U111" i="3"/>
  <c r="D108" i="3"/>
  <c r="F108" i="3"/>
  <c r="K108" i="3"/>
  <c r="P108" i="3"/>
  <c r="U108" i="3"/>
  <c r="D104" i="3"/>
  <c r="F104" i="3"/>
  <c r="K104" i="3"/>
  <c r="P104" i="3"/>
  <c r="U104" i="3"/>
  <c r="F198" i="3" l="1"/>
  <c r="U198" i="3"/>
  <c r="F16" i="3"/>
  <c r="U16" i="3"/>
  <c r="K92" i="3"/>
  <c r="P92" i="3"/>
  <c r="F66" i="3"/>
  <c r="K66" i="3"/>
  <c r="P66" i="3"/>
  <c r="U66" i="3"/>
  <c r="P16" i="3"/>
  <c r="K16" i="3"/>
  <c r="K198" i="3"/>
  <c r="P198" i="3"/>
  <c r="U103" i="3"/>
  <c r="T261" i="3"/>
  <c r="S261" i="3"/>
  <c r="R261" i="3"/>
  <c r="T260" i="3"/>
  <c r="S260" i="3"/>
  <c r="R260" i="3"/>
  <c r="Y261" i="3"/>
  <c r="X261" i="3"/>
  <c r="W261" i="3"/>
  <c r="Y260" i="3"/>
  <c r="X260" i="3"/>
  <c r="W260" i="3"/>
  <c r="O261" i="3"/>
  <c r="N261" i="3"/>
  <c r="M261" i="3"/>
  <c r="O260" i="3"/>
  <c r="N260" i="3"/>
  <c r="M260" i="3"/>
  <c r="J261" i="3"/>
  <c r="I261" i="3"/>
  <c r="H261" i="3"/>
  <c r="J260" i="3"/>
  <c r="I260" i="3"/>
  <c r="H260" i="3"/>
  <c r="Y258" i="3"/>
  <c r="X258" i="3"/>
  <c r="W258" i="3"/>
  <c r="T258" i="3"/>
  <c r="S258" i="3"/>
  <c r="R258" i="3"/>
  <c r="O258" i="3"/>
  <c r="N258" i="3"/>
  <c r="M258" i="3"/>
  <c r="J258" i="3"/>
  <c r="I258" i="3"/>
  <c r="H258" i="3"/>
  <c r="Y255" i="3"/>
  <c r="X255" i="3"/>
  <c r="W255" i="3"/>
  <c r="Y254" i="3"/>
  <c r="X254" i="3"/>
  <c r="W254" i="3"/>
  <c r="Y253" i="3"/>
  <c r="X253" i="3"/>
  <c r="W253" i="3"/>
  <c r="T255" i="3"/>
  <c r="S255" i="3"/>
  <c r="R255" i="3"/>
  <c r="T254" i="3"/>
  <c r="S254" i="3"/>
  <c r="R254" i="3"/>
  <c r="T253" i="3"/>
  <c r="S253" i="3"/>
  <c r="R253" i="3"/>
  <c r="O255" i="3"/>
  <c r="N255" i="3"/>
  <c r="M255" i="3"/>
  <c r="O254" i="3"/>
  <c r="N254" i="3"/>
  <c r="M254" i="3"/>
  <c r="O253" i="3"/>
  <c r="N253" i="3"/>
  <c r="M253" i="3"/>
  <c r="J255" i="3"/>
  <c r="I255" i="3"/>
  <c r="H255" i="3"/>
  <c r="J254" i="3"/>
  <c r="I254" i="3"/>
  <c r="H254" i="3"/>
  <c r="J253" i="3"/>
  <c r="I253" i="3"/>
  <c r="H253" i="3"/>
  <c r="Y248" i="3"/>
  <c r="X248" i="3"/>
  <c r="W248" i="3"/>
  <c r="T248" i="3"/>
  <c r="S248" i="3"/>
  <c r="R248" i="3"/>
  <c r="O248" i="3"/>
  <c r="N248" i="3"/>
  <c r="M248" i="3"/>
  <c r="J248" i="3"/>
  <c r="I248" i="3"/>
  <c r="H248" i="3"/>
  <c r="Y246" i="3"/>
  <c r="X246" i="3"/>
  <c r="W246" i="3"/>
  <c r="T246" i="3"/>
  <c r="S246" i="3"/>
  <c r="R246" i="3"/>
  <c r="O246" i="3"/>
  <c r="N246" i="3"/>
  <c r="M246" i="3"/>
  <c r="J246" i="3"/>
  <c r="I246" i="3"/>
  <c r="H246" i="3"/>
  <c r="J244" i="3"/>
  <c r="I244" i="3"/>
  <c r="H244" i="3"/>
  <c r="J243" i="3"/>
  <c r="I243" i="3"/>
  <c r="H243" i="3"/>
  <c r="J242" i="3"/>
  <c r="I242" i="3"/>
  <c r="H242" i="3"/>
  <c r="J241" i="3"/>
  <c r="I241" i="3"/>
  <c r="H241" i="3"/>
  <c r="O244" i="3"/>
  <c r="N244" i="3"/>
  <c r="M244" i="3"/>
  <c r="O243" i="3"/>
  <c r="N243" i="3"/>
  <c r="M243" i="3"/>
  <c r="O242" i="3"/>
  <c r="N242" i="3"/>
  <c r="M242" i="3"/>
  <c r="O241" i="3"/>
  <c r="N241" i="3"/>
  <c r="M241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Y244" i="3"/>
  <c r="X244" i="3"/>
  <c r="W244" i="3"/>
  <c r="Y243" i="3"/>
  <c r="X243" i="3"/>
  <c r="W243" i="3"/>
  <c r="Y242" i="3"/>
  <c r="X242" i="3"/>
  <c r="W242" i="3"/>
  <c r="Y241" i="3"/>
  <c r="X241" i="3"/>
  <c r="W241" i="3"/>
  <c r="Y239" i="3"/>
  <c r="X239" i="3"/>
  <c r="W239" i="3"/>
  <c r="Y238" i="3"/>
  <c r="X238" i="3"/>
  <c r="W238" i="3"/>
  <c r="Y237" i="3"/>
  <c r="X237" i="3"/>
  <c r="W237" i="3"/>
  <c r="Y236" i="3"/>
  <c r="X236" i="3"/>
  <c r="W236" i="3"/>
  <c r="T239" i="3"/>
  <c r="S239" i="3"/>
  <c r="R239" i="3"/>
  <c r="T238" i="3"/>
  <c r="S238" i="3"/>
  <c r="R238" i="3"/>
  <c r="T237" i="3"/>
  <c r="S237" i="3"/>
  <c r="R237" i="3"/>
  <c r="T236" i="3"/>
  <c r="S236" i="3"/>
  <c r="R236" i="3"/>
  <c r="O239" i="3"/>
  <c r="N239" i="3"/>
  <c r="M239" i="3"/>
  <c r="O238" i="3"/>
  <c r="N238" i="3"/>
  <c r="M238" i="3"/>
  <c r="O237" i="3"/>
  <c r="N237" i="3"/>
  <c r="M237" i="3"/>
  <c r="O236" i="3"/>
  <c r="N236" i="3"/>
  <c r="M236" i="3"/>
  <c r="J239" i="3"/>
  <c r="I239" i="3"/>
  <c r="H239" i="3"/>
  <c r="J238" i="3"/>
  <c r="I238" i="3"/>
  <c r="H238" i="3"/>
  <c r="J237" i="3"/>
  <c r="I237" i="3"/>
  <c r="H237" i="3"/>
  <c r="J236" i="3"/>
  <c r="I236" i="3"/>
  <c r="H236" i="3"/>
  <c r="Y215" i="3"/>
  <c r="X215" i="3"/>
  <c r="W215" i="3"/>
  <c r="T215" i="3"/>
  <c r="S215" i="3"/>
  <c r="R215" i="3"/>
  <c r="O215" i="3"/>
  <c r="N215" i="3"/>
  <c r="M215" i="3"/>
  <c r="J215" i="3"/>
  <c r="I215" i="3"/>
  <c r="H215" i="3"/>
  <c r="Y210" i="3"/>
  <c r="X210" i="3"/>
  <c r="W210" i="3"/>
  <c r="T210" i="3"/>
  <c r="S210" i="3"/>
  <c r="R210" i="3"/>
  <c r="O210" i="3"/>
  <c r="N210" i="3"/>
  <c r="M210" i="3"/>
  <c r="J210" i="3"/>
  <c r="I210" i="3"/>
  <c r="H210" i="3"/>
  <c r="Y202" i="3"/>
  <c r="X202" i="3"/>
  <c r="W202" i="3"/>
  <c r="T202" i="3"/>
  <c r="S202" i="3"/>
  <c r="R202" i="3"/>
  <c r="O202" i="3"/>
  <c r="N202" i="3"/>
  <c r="M202" i="3"/>
  <c r="J202" i="3"/>
  <c r="I202" i="3"/>
  <c r="H202" i="3"/>
  <c r="Q241" i="3" l="1"/>
  <c r="L248" i="3"/>
  <c r="O245" i="3"/>
  <c r="N245" i="3"/>
  <c r="M245" i="3"/>
  <c r="Y259" i="3"/>
  <c r="X259" i="3"/>
  <c r="W259" i="3"/>
  <c r="T259" i="3"/>
  <c r="S259" i="3"/>
  <c r="R259" i="3"/>
  <c r="O259" i="3"/>
  <c r="N259" i="3"/>
  <c r="M259" i="3"/>
  <c r="J259" i="3"/>
  <c r="I259" i="3"/>
  <c r="H259" i="3"/>
  <c r="Y245" i="3"/>
  <c r="X245" i="3"/>
  <c r="W245" i="3"/>
  <c r="T245" i="3"/>
  <c r="S245" i="3"/>
  <c r="R245" i="3"/>
  <c r="J245" i="3"/>
  <c r="I245" i="3"/>
  <c r="H245" i="3"/>
  <c r="Y214" i="3"/>
  <c r="X214" i="3"/>
  <c r="W214" i="3"/>
  <c r="Y213" i="3"/>
  <c r="X213" i="3"/>
  <c r="W213" i="3"/>
  <c r="T214" i="3"/>
  <c r="S214" i="3"/>
  <c r="R214" i="3"/>
  <c r="T213" i="3"/>
  <c r="S213" i="3"/>
  <c r="R213" i="3"/>
  <c r="O214" i="3"/>
  <c r="N214" i="3"/>
  <c r="M214" i="3"/>
  <c r="O213" i="3"/>
  <c r="N213" i="3"/>
  <c r="M213" i="3"/>
  <c r="J214" i="3"/>
  <c r="I214" i="3"/>
  <c r="H214" i="3"/>
  <c r="J213" i="3"/>
  <c r="I213" i="3"/>
  <c r="H213" i="3"/>
  <c r="Y209" i="3"/>
  <c r="X209" i="3"/>
  <c r="W209" i="3"/>
  <c r="Y208" i="3"/>
  <c r="X208" i="3"/>
  <c r="W208" i="3"/>
  <c r="Y207" i="3"/>
  <c r="X207" i="3"/>
  <c r="W207" i="3"/>
  <c r="T209" i="3"/>
  <c r="S209" i="3"/>
  <c r="R209" i="3"/>
  <c r="T208" i="3"/>
  <c r="S208" i="3"/>
  <c r="R208" i="3"/>
  <c r="T207" i="3"/>
  <c r="S207" i="3"/>
  <c r="R207" i="3"/>
  <c r="O209" i="3"/>
  <c r="N209" i="3"/>
  <c r="M209" i="3"/>
  <c r="O208" i="3"/>
  <c r="N208" i="3"/>
  <c r="M208" i="3"/>
  <c r="O207" i="3"/>
  <c r="N207" i="3"/>
  <c r="M207" i="3"/>
  <c r="J209" i="3"/>
  <c r="I209" i="3"/>
  <c r="H209" i="3"/>
  <c r="J208" i="3"/>
  <c r="I208" i="3"/>
  <c r="H208" i="3"/>
  <c r="J207" i="3"/>
  <c r="I207" i="3"/>
  <c r="H207" i="3"/>
  <c r="Y196" i="3"/>
  <c r="X196" i="3"/>
  <c r="W196" i="3"/>
  <c r="T196" i="3"/>
  <c r="S196" i="3"/>
  <c r="R196" i="3"/>
  <c r="O196" i="3"/>
  <c r="N196" i="3"/>
  <c r="M196" i="3"/>
  <c r="J196" i="3"/>
  <c r="I196" i="3"/>
  <c r="H196" i="3"/>
  <c r="Y193" i="3"/>
  <c r="X193" i="3"/>
  <c r="W193" i="3"/>
  <c r="T193" i="3"/>
  <c r="S193" i="3"/>
  <c r="R193" i="3"/>
  <c r="O193" i="3"/>
  <c r="N193" i="3"/>
  <c r="M193" i="3"/>
  <c r="J193" i="3"/>
  <c r="I193" i="3"/>
  <c r="H193" i="3"/>
  <c r="Y189" i="3"/>
  <c r="X189" i="3"/>
  <c r="W189" i="3"/>
  <c r="Y188" i="3"/>
  <c r="X188" i="3"/>
  <c r="W188" i="3"/>
  <c r="Y187" i="3"/>
  <c r="X187" i="3"/>
  <c r="W187" i="3"/>
  <c r="Y186" i="3"/>
  <c r="X186" i="3"/>
  <c r="W186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O189" i="3"/>
  <c r="N189" i="3"/>
  <c r="M189" i="3"/>
  <c r="O188" i="3"/>
  <c r="N188" i="3"/>
  <c r="M188" i="3"/>
  <c r="O187" i="3"/>
  <c r="N187" i="3"/>
  <c r="M187" i="3"/>
  <c r="O186" i="3"/>
  <c r="N186" i="3"/>
  <c r="M186" i="3"/>
  <c r="J189" i="3"/>
  <c r="I189" i="3"/>
  <c r="H189" i="3"/>
  <c r="J188" i="3"/>
  <c r="I188" i="3"/>
  <c r="H188" i="3"/>
  <c r="J187" i="3"/>
  <c r="I187" i="3"/>
  <c r="H187" i="3"/>
  <c r="J186" i="3"/>
  <c r="I186" i="3"/>
  <c r="H186" i="3"/>
  <c r="Y182" i="3"/>
  <c r="X182" i="3"/>
  <c r="W182" i="3"/>
  <c r="T182" i="3"/>
  <c r="S182" i="3"/>
  <c r="R182" i="3"/>
  <c r="O182" i="3"/>
  <c r="N182" i="3"/>
  <c r="M182" i="3"/>
  <c r="J182" i="3"/>
  <c r="I182" i="3"/>
  <c r="H182" i="3"/>
  <c r="Y180" i="3"/>
  <c r="X180" i="3"/>
  <c r="W180" i="3"/>
  <c r="Y179" i="3"/>
  <c r="X179" i="3"/>
  <c r="W179" i="3"/>
  <c r="T180" i="3"/>
  <c r="S180" i="3"/>
  <c r="R180" i="3"/>
  <c r="T179" i="3"/>
  <c r="S179" i="3"/>
  <c r="R179" i="3"/>
  <c r="O180" i="3"/>
  <c r="N180" i="3"/>
  <c r="M180" i="3"/>
  <c r="O179" i="3"/>
  <c r="N179" i="3"/>
  <c r="M179" i="3"/>
  <c r="J180" i="3"/>
  <c r="I180" i="3"/>
  <c r="H180" i="3"/>
  <c r="J179" i="3"/>
  <c r="I179" i="3"/>
  <c r="H179" i="3"/>
  <c r="Y176" i="3"/>
  <c r="X176" i="3"/>
  <c r="W176" i="3"/>
  <c r="Y175" i="3"/>
  <c r="X175" i="3"/>
  <c r="W175" i="3"/>
  <c r="Y174" i="3"/>
  <c r="X174" i="3"/>
  <c r="W174" i="3"/>
  <c r="Y173" i="3"/>
  <c r="X173" i="3"/>
  <c r="W173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O176" i="3"/>
  <c r="N176" i="3"/>
  <c r="M176" i="3"/>
  <c r="O175" i="3"/>
  <c r="N175" i="3"/>
  <c r="M175" i="3"/>
  <c r="O174" i="3"/>
  <c r="N174" i="3"/>
  <c r="M174" i="3"/>
  <c r="O173" i="3"/>
  <c r="N173" i="3"/>
  <c r="M173" i="3"/>
  <c r="J176" i="3"/>
  <c r="I176" i="3"/>
  <c r="H176" i="3"/>
  <c r="J175" i="3"/>
  <c r="I175" i="3"/>
  <c r="H175" i="3"/>
  <c r="J174" i="3"/>
  <c r="I174" i="3"/>
  <c r="H174" i="3"/>
  <c r="J173" i="3"/>
  <c r="I173" i="3"/>
  <c r="H173" i="3"/>
  <c r="Y156" i="3"/>
  <c r="X156" i="3"/>
  <c r="W156" i="3"/>
  <c r="Y155" i="3"/>
  <c r="X155" i="3"/>
  <c r="W155" i="3"/>
  <c r="Y154" i="3"/>
  <c r="X154" i="3"/>
  <c r="W154" i="3"/>
  <c r="T156" i="3"/>
  <c r="S156" i="3"/>
  <c r="R156" i="3"/>
  <c r="T155" i="3"/>
  <c r="S155" i="3"/>
  <c r="R155" i="3"/>
  <c r="T154" i="3"/>
  <c r="S154" i="3"/>
  <c r="R154" i="3"/>
  <c r="O156" i="3"/>
  <c r="N156" i="3"/>
  <c r="M156" i="3"/>
  <c r="O155" i="3"/>
  <c r="N155" i="3"/>
  <c r="M155" i="3"/>
  <c r="O154" i="3"/>
  <c r="N154" i="3"/>
  <c r="M154" i="3"/>
  <c r="J156" i="3"/>
  <c r="I156" i="3"/>
  <c r="H156" i="3"/>
  <c r="J155" i="3"/>
  <c r="I155" i="3"/>
  <c r="H155" i="3"/>
  <c r="J154" i="3"/>
  <c r="I154" i="3"/>
  <c r="H154" i="3"/>
  <c r="Y152" i="3"/>
  <c r="X152" i="3"/>
  <c r="W152" i="3"/>
  <c r="T152" i="3"/>
  <c r="S152" i="3"/>
  <c r="R152" i="3"/>
  <c r="O152" i="3"/>
  <c r="N152" i="3"/>
  <c r="M152" i="3"/>
  <c r="J152" i="3"/>
  <c r="I152" i="3"/>
  <c r="H152" i="3"/>
  <c r="Y149" i="3"/>
  <c r="X149" i="3"/>
  <c r="W149" i="3"/>
  <c r="T149" i="3"/>
  <c r="S149" i="3"/>
  <c r="R149" i="3"/>
  <c r="O149" i="3"/>
  <c r="N149" i="3"/>
  <c r="M149" i="3"/>
  <c r="J149" i="3"/>
  <c r="I149" i="3"/>
  <c r="H149" i="3"/>
  <c r="Y146" i="3"/>
  <c r="X146" i="3"/>
  <c r="W146" i="3"/>
  <c r="Y145" i="3"/>
  <c r="X145" i="3"/>
  <c r="W145" i="3"/>
  <c r="Y144" i="3"/>
  <c r="X144" i="3"/>
  <c r="W144" i="3"/>
  <c r="T146" i="3"/>
  <c r="S146" i="3"/>
  <c r="R146" i="3"/>
  <c r="T145" i="3"/>
  <c r="S145" i="3"/>
  <c r="R145" i="3"/>
  <c r="T144" i="3"/>
  <c r="S144" i="3"/>
  <c r="R144" i="3"/>
  <c r="O146" i="3"/>
  <c r="N146" i="3"/>
  <c r="M146" i="3"/>
  <c r="O145" i="3"/>
  <c r="N145" i="3"/>
  <c r="M145" i="3"/>
  <c r="O144" i="3"/>
  <c r="N144" i="3"/>
  <c r="M144" i="3"/>
  <c r="J146" i="3"/>
  <c r="I146" i="3"/>
  <c r="H146" i="3"/>
  <c r="J145" i="3"/>
  <c r="I145" i="3"/>
  <c r="H145" i="3"/>
  <c r="J144" i="3"/>
  <c r="I144" i="3"/>
  <c r="H144" i="3"/>
  <c r="Y139" i="3"/>
  <c r="X139" i="3"/>
  <c r="W139" i="3"/>
  <c r="T139" i="3"/>
  <c r="S139" i="3"/>
  <c r="R139" i="3"/>
  <c r="O139" i="3"/>
  <c r="N139" i="3"/>
  <c r="M139" i="3"/>
  <c r="J139" i="3"/>
  <c r="I139" i="3"/>
  <c r="H139" i="3"/>
  <c r="Y136" i="3"/>
  <c r="X136" i="3"/>
  <c r="W136" i="3"/>
  <c r="T136" i="3"/>
  <c r="S136" i="3"/>
  <c r="R136" i="3"/>
  <c r="O136" i="3"/>
  <c r="N136" i="3"/>
  <c r="M136" i="3"/>
  <c r="J136" i="3"/>
  <c r="I136" i="3"/>
  <c r="H136" i="3"/>
  <c r="Y134" i="3"/>
  <c r="X134" i="3"/>
  <c r="W134" i="3"/>
  <c r="T134" i="3"/>
  <c r="S134" i="3"/>
  <c r="R134" i="3"/>
  <c r="O134" i="3"/>
  <c r="N134" i="3"/>
  <c r="M134" i="3"/>
  <c r="J134" i="3"/>
  <c r="I134" i="3"/>
  <c r="H134" i="3"/>
  <c r="Y132" i="3"/>
  <c r="X132" i="3"/>
  <c r="W132" i="3"/>
  <c r="T132" i="3"/>
  <c r="S132" i="3"/>
  <c r="R132" i="3"/>
  <c r="O132" i="3"/>
  <c r="N132" i="3"/>
  <c r="M132" i="3"/>
  <c r="J132" i="3"/>
  <c r="I132" i="3"/>
  <c r="H132" i="3"/>
  <c r="Y127" i="3"/>
  <c r="X127" i="3"/>
  <c r="W127" i="3"/>
  <c r="T127" i="3"/>
  <c r="S127" i="3"/>
  <c r="R127" i="3"/>
  <c r="O127" i="3"/>
  <c r="N127" i="3"/>
  <c r="M127" i="3"/>
  <c r="J127" i="3"/>
  <c r="I127" i="3"/>
  <c r="H127" i="3"/>
  <c r="Y121" i="3"/>
  <c r="X121" i="3"/>
  <c r="W121" i="3"/>
  <c r="T121" i="3"/>
  <c r="S121" i="3"/>
  <c r="R121" i="3"/>
  <c r="O121" i="3"/>
  <c r="N121" i="3"/>
  <c r="M121" i="3"/>
  <c r="J121" i="3"/>
  <c r="I121" i="3"/>
  <c r="H121" i="3"/>
  <c r="Y107" i="3"/>
  <c r="X107" i="3"/>
  <c r="W107" i="3"/>
  <c r="T107" i="3"/>
  <c r="S107" i="3"/>
  <c r="R107" i="3"/>
  <c r="O107" i="3"/>
  <c r="N107" i="3"/>
  <c r="M107" i="3"/>
  <c r="J107" i="3"/>
  <c r="I107" i="3"/>
  <c r="H107" i="3"/>
  <c r="Y97" i="3"/>
  <c r="X97" i="3"/>
  <c r="W97" i="3"/>
  <c r="T97" i="3"/>
  <c r="S97" i="3"/>
  <c r="R97" i="3"/>
  <c r="O97" i="3"/>
  <c r="N97" i="3"/>
  <c r="M97" i="3"/>
  <c r="J97" i="3"/>
  <c r="I97" i="3"/>
  <c r="H97" i="3"/>
  <c r="Y94" i="3"/>
  <c r="X94" i="3"/>
  <c r="W94" i="3"/>
  <c r="T94" i="3"/>
  <c r="S94" i="3"/>
  <c r="R94" i="3"/>
  <c r="O94" i="3"/>
  <c r="N94" i="3"/>
  <c r="M94" i="3"/>
  <c r="J94" i="3"/>
  <c r="I94" i="3"/>
  <c r="H94" i="3"/>
  <c r="Y77" i="3"/>
  <c r="X77" i="3"/>
  <c r="W77" i="3"/>
  <c r="Y76" i="3"/>
  <c r="X76" i="3"/>
  <c r="W76" i="3"/>
  <c r="T77" i="3"/>
  <c r="S77" i="3"/>
  <c r="R77" i="3"/>
  <c r="T76" i="3"/>
  <c r="S76" i="3"/>
  <c r="R76" i="3"/>
  <c r="O77" i="3"/>
  <c r="N77" i="3"/>
  <c r="M77" i="3"/>
  <c r="O76" i="3"/>
  <c r="N76" i="3"/>
  <c r="M76" i="3"/>
  <c r="J77" i="3"/>
  <c r="I77" i="3"/>
  <c r="H77" i="3"/>
  <c r="J76" i="3"/>
  <c r="I76" i="3"/>
  <c r="H76" i="3"/>
  <c r="Y73" i="3"/>
  <c r="X73" i="3"/>
  <c r="W73" i="3"/>
  <c r="T73" i="3"/>
  <c r="S73" i="3"/>
  <c r="R73" i="3"/>
  <c r="O73" i="3"/>
  <c r="N73" i="3"/>
  <c r="M73" i="3"/>
  <c r="J73" i="3"/>
  <c r="I73" i="3"/>
  <c r="H73" i="3"/>
  <c r="Y251" i="3"/>
  <c r="X251" i="3"/>
  <c r="W251" i="3"/>
  <c r="T251" i="3"/>
  <c r="S251" i="3"/>
  <c r="R251" i="3"/>
  <c r="O251" i="3"/>
  <c r="N251" i="3"/>
  <c r="M251" i="3"/>
  <c r="J251" i="3"/>
  <c r="I251" i="3"/>
  <c r="H251" i="3"/>
  <c r="Y249" i="3"/>
  <c r="X249" i="3"/>
  <c r="W249" i="3"/>
  <c r="T249" i="3"/>
  <c r="S249" i="3"/>
  <c r="R249" i="3"/>
  <c r="O249" i="3"/>
  <c r="N249" i="3"/>
  <c r="M249" i="3"/>
  <c r="J249" i="3"/>
  <c r="I249" i="3"/>
  <c r="H249" i="3"/>
  <c r="Y191" i="3"/>
  <c r="X191" i="3"/>
  <c r="W191" i="3"/>
  <c r="Y190" i="3"/>
  <c r="X190" i="3"/>
  <c r="W190" i="3"/>
  <c r="T191" i="3"/>
  <c r="S191" i="3"/>
  <c r="R191" i="3"/>
  <c r="T190" i="3"/>
  <c r="S190" i="3"/>
  <c r="R190" i="3"/>
  <c r="O191" i="3"/>
  <c r="N191" i="3"/>
  <c r="M191" i="3"/>
  <c r="O190" i="3"/>
  <c r="N190" i="3"/>
  <c r="M190" i="3"/>
  <c r="J191" i="3"/>
  <c r="I191" i="3"/>
  <c r="H191" i="3"/>
  <c r="J190" i="3"/>
  <c r="I190" i="3"/>
  <c r="H190" i="3"/>
  <c r="Y183" i="3"/>
  <c r="X183" i="3"/>
  <c r="W183" i="3"/>
  <c r="T183" i="3"/>
  <c r="S183" i="3"/>
  <c r="R183" i="3"/>
  <c r="O183" i="3"/>
  <c r="N183" i="3"/>
  <c r="M183" i="3"/>
  <c r="J183" i="3"/>
  <c r="I183" i="3"/>
  <c r="H183" i="3"/>
  <c r="Y169" i="3"/>
  <c r="X169" i="3"/>
  <c r="W169" i="3"/>
  <c r="Y168" i="3"/>
  <c r="X168" i="3"/>
  <c r="W168" i="3"/>
  <c r="Y167" i="3"/>
  <c r="X167" i="3"/>
  <c r="W167" i="3"/>
  <c r="T169" i="3"/>
  <c r="S169" i="3"/>
  <c r="R169" i="3"/>
  <c r="T168" i="3"/>
  <c r="S168" i="3"/>
  <c r="R168" i="3"/>
  <c r="T167" i="3"/>
  <c r="S167" i="3"/>
  <c r="R167" i="3"/>
  <c r="O169" i="3"/>
  <c r="N169" i="3"/>
  <c r="M169" i="3"/>
  <c r="O168" i="3"/>
  <c r="N168" i="3"/>
  <c r="M168" i="3"/>
  <c r="O167" i="3"/>
  <c r="N167" i="3"/>
  <c r="M167" i="3"/>
  <c r="J169" i="3"/>
  <c r="I169" i="3"/>
  <c r="H169" i="3"/>
  <c r="J168" i="3"/>
  <c r="I168" i="3"/>
  <c r="H168" i="3"/>
  <c r="J167" i="3"/>
  <c r="I167" i="3"/>
  <c r="H167" i="3"/>
  <c r="Y165" i="3"/>
  <c r="X165" i="3"/>
  <c r="W165" i="3"/>
  <c r="T165" i="3"/>
  <c r="S165" i="3"/>
  <c r="R165" i="3"/>
  <c r="O165" i="3"/>
  <c r="N165" i="3"/>
  <c r="M165" i="3"/>
  <c r="J165" i="3"/>
  <c r="I165" i="3"/>
  <c r="H165" i="3"/>
  <c r="Y148" i="3"/>
  <c r="X148" i="3"/>
  <c r="W148" i="3"/>
  <c r="Y147" i="3"/>
  <c r="X147" i="3"/>
  <c r="W147" i="3"/>
  <c r="T148" i="3"/>
  <c r="S148" i="3"/>
  <c r="R148" i="3"/>
  <c r="T147" i="3"/>
  <c r="S147" i="3"/>
  <c r="R147" i="3"/>
  <c r="O148" i="3"/>
  <c r="N148" i="3"/>
  <c r="M148" i="3"/>
  <c r="O147" i="3"/>
  <c r="N147" i="3"/>
  <c r="M147" i="3"/>
  <c r="J148" i="3"/>
  <c r="I148" i="3"/>
  <c r="H148" i="3"/>
  <c r="J147" i="3"/>
  <c r="I147" i="3"/>
  <c r="H147" i="3"/>
  <c r="Y142" i="3"/>
  <c r="X142" i="3"/>
  <c r="W142" i="3"/>
  <c r="Y141" i="3"/>
  <c r="X141" i="3"/>
  <c r="W141" i="3"/>
  <c r="Y140" i="3"/>
  <c r="X140" i="3"/>
  <c r="W140" i="3"/>
  <c r="T142" i="3"/>
  <c r="S142" i="3"/>
  <c r="R142" i="3"/>
  <c r="T141" i="3"/>
  <c r="S141" i="3"/>
  <c r="R141" i="3"/>
  <c r="T140" i="3"/>
  <c r="S140" i="3"/>
  <c r="R140" i="3"/>
  <c r="O142" i="3"/>
  <c r="N142" i="3"/>
  <c r="M142" i="3"/>
  <c r="O141" i="3"/>
  <c r="N141" i="3"/>
  <c r="M141" i="3"/>
  <c r="O140" i="3"/>
  <c r="N140" i="3"/>
  <c r="M140" i="3"/>
  <c r="J142" i="3"/>
  <c r="I142" i="3"/>
  <c r="H142" i="3"/>
  <c r="J141" i="3"/>
  <c r="I141" i="3"/>
  <c r="H141" i="3"/>
  <c r="J140" i="3"/>
  <c r="I140" i="3"/>
  <c r="H140" i="3"/>
  <c r="Y137" i="3"/>
  <c r="X137" i="3"/>
  <c r="W137" i="3"/>
  <c r="T137" i="3"/>
  <c r="S137" i="3"/>
  <c r="R137" i="3"/>
  <c r="O137" i="3"/>
  <c r="N137" i="3"/>
  <c r="M137" i="3"/>
  <c r="J137" i="3"/>
  <c r="I137" i="3"/>
  <c r="H137" i="3"/>
  <c r="Y133" i="3"/>
  <c r="X133" i="3"/>
  <c r="W133" i="3"/>
  <c r="T133" i="3"/>
  <c r="S133" i="3"/>
  <c r="R133" i="3"/>
  <c r="O133" i="3"/>
  <c r="N133" i="3"/>
  <c r="M133" i="3"/>
  <c r="J133" i="3"/>
  <c r="I133" i="3"/>
  <c r="H133" i="3"/>
  <c r="Y124" i="3"/>
  <c r="X124" i="3"/>
  <c r="W124" i="3"/>
  <c r="Y123" i="3"/>
  <c r="X123" i="3"/>
  <c r="W123" i="3"/>
  <c r="T124" i="3"/>
  <c r="S124" i="3"/>
  <c r="R124" i="3"/>
  <c r="T123" i="3"/>
  <c r="S123" i="3"/>
  <c r="R123" i="3"/>
  <c r="O124" i="3"/>
  <c r="N124" i="3"/>
  <c r="M124" i="3"/>
  <c r="O123" i="3"/>
  <c r="N123" i="3"/>
  <c r="M123" i="3"/>
  <c r="J124" i="3"/>
  <c r="I124" i="3"/>
  <c r="H124" i="3"/>
  <c r="J123" i="3"/>
  <c r="I123" i="3"/>
  <c r="H123" i="3"/>
  <c r="Y118" i="3"/>
  <c r="X118" i="3"/>
  <c r="W118" i="3"/>
  <c r="Y117" i="3"/>
  <c r="X117" i="3"/>
  <c r="W117" i="3"/>
  <c r="Y116" i="3"/>
  <c r="X116" i="3"/>
  <c r="W116" i="3"/>
  <c r="Y115" i="3"/>
  <c r="X115" i="3"/>
  <c r="W115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O118" i="3"/>
  <c r="N118" i="3"/>
  <c r="M118" i="3"/>
  <c r="O117" i="3"/>
  <c r="N117" i="3"/>
  <c r="M117" i="3"/>
  <c r="O116" i="3"/>
  <c r="N116" i="3"/>
  <c r="M116" i="3"/>
  <c r="O115" i="3"/>
  <c r="N115" i="3"/>
  <c r="M115" i="3"/>
  <c r="J118" i="3"/>
  <c r="I118" i="3"/>
  <c r="H118" i="3"/>
  <c r="J117" i="3"/>
  <c r="I117" i="3"/>
  <c r="H117" i="3"/>
  <c r="J116" i="3"/>
  <c r="I116" i="3"/>
  <c r="H116" i="3"/>
  <c r="J115" i="3"/>
  <c r="I115" i="3"/>
  <c r="H115" i="3"/>
  <c r="Y102" i="3"/>
  <c r="X102" i="3"/>
  <c r="W102" i="3"/>
  <c r="Y101" i="3"/>
  <c r="X101" i="3"/>
  <c r="W101" i="3"/>
  <c r="Y100" i="3"/>
  <c r="X100" i="3"/>
  <c r="W100" i="3"/>
  <c r="Y99" i="3"/>
  <c r="X99" i="3"/>
  <c r="W99" i="3"/>
  <c r="T102" i="3"/>
  <c r="S102" i="3"/>
  <c r="R102" i="3"/>
  <c r="T101" i="3"/>
  <c r="S101" i="3"/>
  <c r="R101" i="3"/>
  <c r="T100" i="3"/>
  <c r="S100" i="3"/>
  <c r="R100" i="3"/>
  <c r="T99" i="3"/>
  <c r="S99" i="3"/>
  <c r="R99" i="3"/>
  <c r="O102" i="3"/>
  <c r="N102" i="3"/>
  <c r="M102" i="3"/>
  <c r="O101" i="3"/>
  <c r="N101" i="3"/>
  <c r="M101" i="3"/>
  <c r="O100" i="3"/>
  <c r="N100" i="3"/>
  <c r="M100" i="3"/>
  <c r="O99" i="3"/>
  <c r="N99" i="3"/>
  <c r="M99" i="3"/>
  <c r="J102" i="3"/>
  <c r="I102" i="3"/>
  <c r="H102" i="3"/>
  <c r="J101" i="3"/>
  <c r="I101" i="3"/>
  <c r="H101" i="3"/>
  <c r="J100" i="3"/>
  <c r="I100" i="3"/>
  <c r="H100" i="3"/>
  <c r="J99" i="3"/>
  <c r="I99" i="3"/>
  <c r="H99" i="3"/>
  <c r="Y90" i="3"/>
  <c r="X90" i="3"/>
  <c r="W90" i="3"/>
  <c r="Y89" i="3"/>
  <c r="X89" i="3"/>
  <c r="W89" i="3"/>
  <c r="Y88" i="3"/>
  <c r="X88" i="3"/>
  <c r="W88" i="3"/>
  <c r="Y87" i="3"/>
  <c r="X87" i="3"/>
  <c r="W87" i="3"/>
  <c r="T90" i="3"/>
  <c r="S90" i="3"/>
  <c r="R90" i="3"/>
  <c r="T89" i="3"/>
  <c r="S89" i="3"/>
  <c r="R89" i="3"/>
  <c r="T88" i="3"/>
  <c r="S88" i="3"/>
  <c r="R88" i="3"/>
  <c r="T87" i="3"/>
  <c r="S87" i="3"/>
  <c r="R87" i="3"/>
  <c r="O90" i="3"/>
  <c r="N90" i="3"/>
  <c r="M90" i="3"/>
  <c r="O89" i="3"/>
  <c r="N89" i="3"/>
  <c r="M89" i="3"/>
  <c r="O88" i="3"/>
  <c r="N88" i="3"/>
  <c r="M88" i="3"/>
  <c r="O87" i="3"/>
  <c r="N87" i="3"/>
  <c r="M87" i="3"/>
  <c r="J90" i="3"/>
  <c r="I90" i="3"/>
  <c r="H90" i="3"/>
  <c r="J89" i="3"/>
  <c r="I89" i="3"/>
  <c r="H89" i="3"/>
  <c r="J88" i="3"/>
  <c r="I88" i="3"/>
  <c r="H88" i="3"/>
  <c r="J87" i="3"/>
  <c r="I87" i="3"/>
  <c r="H87" i="3"/>
  <c r="Y221" i="3"/>
  <c r="X221" i="3"/>
  <c r="W221" i="3"/>
  <c r="Y220" i="3"/>
  <c r="X220" i="3"/>
  <c r="W220" i="3"/>
  <c r="T221" i="3"/>
  <c r="S221" i="3"/>
  <c r="R221" i="3"/>
  <c r="T220" i="3"/>
  <c r="S220" i="3"/>
  <c r="R220" i="3"/>
  <c r="O221" i="3"/>
  <c r="N221" i="3"/>
  <c r="M221" i="3"/>
  <c r="O220" i="3"/>
  <c r="N220" i="3"/>
  <c r="M220" i="3"/>
  <c r="J221" i="3"/>
  <c r="I221" i="3"/>
  <c r="H221" i="3"/>
  <c r="J220" i="3"/>
  <c r="I220" i="3"/>
  <c r="H220" i="3"/>
  <c r="Y218" i="3"/>
  <c r="X218" i="3"/>
  <c r="W218" i="3"/>
  <c r="T218" i="3"/>
  <c r="S218" i="3"/>
  <c r="R218" i="3"/>
  <c r="O218" i="3"/>
  <c r="N218" i="3"/>
  <c r="M218" i="3"/>
  <c r="J218" i="3"/>
  <c r="I218" i="3"/>
  <c r="H218" i="3"/>
  <c r="Y194" i="3"/>
  <c r="X194" i="3"/>
  <c r="W194" i="3"/>
  <c r="T194" i="3"/>
  <c r="S194" i="3"/>
  <c r="R194" i="3"/>
  <c r="O194" i="3"/>
  <c r="N194" i="3"/>
  <c r="M194" i="3"/>
  <c r="J194" i="3"/>
  <c r="I194" i="3"/>
  <c r="H194" i="3"/>
  <c r="Y110" i="3"/>
  <c r="X110" i="3"/>
  <c r="W110" i="3"/>
  <c r="T110" i="3"/>
  <c r="S110" i="3"/>
  <c r="R110" i="3"/>
  <c r="O110" i="3"/>
  <c r="N110" i="3"/>
  <c r="M110" i="3"/>
  <c r="J110" i="3"/>
  <c r="I110" i="3"/>
  <c r="H110" i="3"/>
  <c r="Y106" i="3"/>
  <c r="X106" i="3"/>
  <c r="W106" i="3"/>
  <c r="T106" i="3"/>
  <c r="S106" i="3"/>
  <c r="R106" i="3"/>
  <c r="O106" i="3"/>
  <c r="N106" i="3"/>
  <c r="M106" i="3"/>
  <c r="J106" i="3"/>
  <c r="I106" i="3"/>
  <c r="H106" i="3"/>
  <c r="J78" i="3"/>
  <c r="I78" i="3"/>
  <c r="H78" i="3"/>
  <c r="O78" i="3"/>
  <c r="N78" i="3"/>
  <c r="M78" i="3"/>
  <c r="T78" i="3"/>
  <c r="S78" i="3"/>
  <c r="R78" i="3"/>
  <c r="Y78" i="3"/>
  <c r="X78" i="3"/>
  <c r="W78" i="3"/>
  <c r="Y72" i="3"/>
  <c r="X72" i="3"/>
  <c r="W72" i="3"/>
  <c r="T72" i="3"/>
  <c r="S72" i="3"/>
  <c r="R72" i="3"/>
  <c r="O72" i="3"/>
  <c r="N72" i="3"/>
  <c r="M72" i="3"/>
  <c r="J72" i="3"/>
  <c r="I72" i="3"/>
  <c r="H72" i="3"/>
  <c r="Y206" i="3"/>
  <c r="X206" i="3"/>
  <c r="W206" i="3"/>
  <c r="Y205" i="3"/>
  <c r="X205" i="3"/>
  <c r="W205" i="3"/>
  <c r="T206" i="3"/>
  <c r="S206" i="3"/>
  <c r="R206" i="3"/>
  <c r="T205" i="3"/>
  <c r="S205" i="3"/>
  <c r="R205" i="3"/>
  <c r="O206" i="3"/>
  <c r="N206" i="3"/>
  <c r="M206" i="3"/>
  <c r="O205" i="3"/>
  <c r="N205" i="3"/>
  <c r="M205" i="3"/>
  <c r="J206" i="3"/>
  <c r="I206" i="3"/>
  <c r="H206" i="3"/>
  <c r="J205" i="3"/>
  <c r="I205" i="3"/>
  <c r="H205" i="3"/>
  <c r="Y201" i="3"/>
  <c r="X201" i="3"/>
  <c r="W201" i="3"/>
  <c r="T201" i="3"/>
  <c r="S201" i="3"/>
  <c r="R201" i="3"/>
  <c r="O201" i="3"/>
  <c r="N201" i="3"/>
  <c r="M201" i="3"/>
  <c r="J201" i="3"/>
  <c r="I201" i="3"/>
  <c r="H201" i="3"/>
  <c r="Y162" i="3"/>
  <c r="X162" i="3"/>
  <c r="W162" i="3"/>
  <c r="Y161" i="3"/>
  <c r="X161" i="3"/>
  <c r="W161" i="3"/>
  <c r="T162" i="3"/>
  <c r="S162" i="3"/>
  <c r="R162" i="3"/>
  <c r="T161" i="3"/>
  <c r="S161" i="3"/>
  <c r="R161" i="3"/>
  <c r="O162" i="3"/>
  <c r="N162" i="3"/>
  <c r="M162" i="3"/>
  <c r="O161" i="3"/>
  <c r="N161" i="3"/>
  <c r="M161" i="3"/>
  <c r="J162" i="3"/>
  <c r="I162" i="3"/>
  <c r="H162" i="3"/>
  <c r="J161" i="3"/>
  <c r="I161" i="3"/>
  <c r="H161" i="3"/>
  <c r="Y151" i="3"/>
  <c r="X151" i="3"/>
  <c r="W151" i="3"/>
  <c r="T151" i="3"/>
  <c r="S151" i="3"/>
  <c r="R151" i="3"/>
  <c r="O151" i="3"/>
  <c r="N151" i="3"/>
  <c r="M151" i="3"/>
  <c r="J151" i="3"/>
  <c r="I151" i="3"/>
  <c r="H151" i="3"/>
  <c r="Y112" i="3"/>
  <c r="X112" i="3"/>
  <c r="W112" i="3"/>
  <c r="T112" i="3"/>
  <c r="S112" i="3"/>
  <c r="R112" i="3"/>
  <c r="O112" i="3"/>
  <c r="N112" i="3"/>
  <c r="M112" i="3"/>
  <c r="J112" i="3"/>
  <c r="I112" i="3"/>
  <c r="H112" i="3"/>
  <c r="Y109" i="3"/>
  <c r="X109" i="3"/>
  <c r="W109" i="3"/>
  <c r="T109" i="3"/>
  <c r="S109" i="3"/>
  <c r="R109" i="3"/>
  <c r="O109" i="3"/>
  <c r="N109" i="3"/>
  <c r="M109" i="3"/>
  <c r="J109" i="3"/>
  <c r="I109" i="3"/>
  <c r="H109" i="3"/>
  <c r="Y105" i="3"/>
  <c r="X105" i="3"/>
  <c r="W105" i="3"/>
  <c r="T105" i="3"/>
  <c r="S105" i="3"/>
  <c r="R105" i="3"/>
  <c r="O105" i="3"/>
  <c r="N105" i="3"/>
  <c r="M105" i="3"/>
  <c r="J105" i="3"/>
  <c r="I105" i="3"/>
  <c r="H105" i="3"/>
  <c r="Y95" i="3"/>
  <c r="X95" i="3"/>
  <c r="W95" i="3"/>
  <c r="T95" i="3"/>
  <c r="S95" i="3"/>
  <c r="R95" i="3"/>
  <c r="O95" i="3"/>
  <c r="N95" i="3"/>
  <c r="M95" i="3"/>
  <c r="J95" i="3"/>
  <c r="I95" i="3"/>
  <c r="H95" i="3"/>
  <c r="Y126" i="3"/>
  <c r="X126" i="3"/>
  <c r="W126" i="3"/>
  <c r="T126" i="3"/>
  <c r="S126" i="3"/>
  <c r="R126" i="3"/>
  <c r="O126" i="3"/>
  <c r="N126" i="3"/>
  <c r="M126" i="3"/>
  <c r="J126" i="3"/>
  <c r="I126" i="3"/>
  <c r="H126" i="3"/>
  <c r="Y120" i="3"/>
  <c r="X120" i="3"/>
  <c r="W120" i="3"/>
  <c r="T120" i="3"/>
  <c r="S120" i="3"/>
  <c r="R120" i="3"/>
  <c r="O120" i="3"/>
  <c r="N120" i="3"/>
  <c r="M120" i="3"/>
  <c r="J120" i="3"/>
  <c r="I120" i="3"/>
  <c r="H120" i="3"/>
  <c r="Y113" i="3"/>
  <c r="X113" i="3"/>
  <c r="W113" i="3"/>
  <c r="T113" i="3"/>
  <c r="S113" i="3"/>
  <c r="R113" i="3"/>
  <c r="O113" i="3"/>
  <c r="N113" i="3"/>
  <c r="M113" i="3"/>
  <c r="J113" i="3"/>
  <c r="I113" i="3"/>
  <c r="H113" i="3"/>
  <c r="J85" i="3"/>
  <c r="I85" i="3"/>
  <c r="H85" i="3"/>
  <c r="J84" i="3"/>
  <c r="I84" i="3"/>
  <c r="H84" i="3"/>
  <c r="J83" i="3"/>
  <c r="I83" i="3"/>
  <c r="H83" i="3"/>
  <c r="J82" i="3"/>
  <c r="I82" i="3"/>
  <c r="H82" i="3"/>
  <c r="O85" i="3"/>
  <c r="N85" i="3"/>
  <c r="M85" i="3"/>
  <c r="O84" i="3"/>
  <c r="N84" i="3"/>
  <c r="M84" i="3"/>
  <c r="O83" i="3"/>
  <c r="N83" i="3"/>
  <c r="M83" i="3"/>
  <c r="O82" i="3"/>
  <c r="N82" i="3"/>
  <c r="M82" i="3"/>
  <c r="T85" i="3"/>
  <c r="S85" i="3"/>
  <c r="R85" i="3"/>
  <c r="T84" i="3"/>
  <c r="S84" i="3"/>
  <c r="R84" i="3"/>
  <c r="T83" i="3"/>
  <c r="S83" i="3"/>
  <c r="R83" i="3"/>
  <c r="T82" i="3"/>
  <c r="S82" i="3"/>
  <c r="R82" i="3"/>
  <c r="Y85" i="3"/>
  <c r="X85" i="3"/>
  <c r="W85" i="3"/>
  <c r="Y84" i="3"/>
  <c r="X84" i="3"/>
  <c r="W84" i="3"/>
  <c r="Y83" i="3"/>
  <c r="X83" i="3"/>
  <c r="W83" i="3"/>
  <c r="Y82" i="3"/>
  <c r="X82" i="3"/>
  <c r="W82" i="3"/>
  <c r="Y71" i="3"/>
  <c r="X71" i="3"/>
  <c r="W71" i="3"/>
  <c r="Y70" i="3"/>
  <c r="X70" i="3"/>
  <c r="W70" i="3"/>
  <c r="Y69" i="3"/>
  <c r="X69" i="3"/>
  <c r="W69" i="3"/>
  <c r="T71" i="3"/>
  <c r="S71" i="3"/>
  <c r="R71" i="3"/>
  <c r="T70" i="3"/>
  <c r="S70" i="3"/>
  <c r="R70" i="3"/>
  <c r="T69" i="3"/>
  <c r="S69" i="3"/>
  <c r="R69" i="3"/>
  <c r="O71" i="3"/>
  <c r="N71" i="3"/>
  <c r="M71" i="3"/>
  <c r="O70" i="3"/>
  <c r="N70" i="3"/>
  <c r="M70" i="3"/>
  <c r="O69" i="3"/>
  <c r="N69" i="3"/>
  <c r="M69" i="3"/>
  <c r="J71" i="3"/>
  <c r="I71" i="3"/>
  <c r="H71" i="3"/>
  <c r="J70" i="3"/>
  <c r="I70" i="3"/>
  <c r="H70" i="3"/>
  <c r="J69" i="3"/>
  <c r="I69" i="3"/>
  <c r="H69" i="3"/>
  <c r="Y216" i="3"/>
  <c r="X216" i="3"/>
  <c r="W216" i="3"/>
  <c r="T216" i="3"/>
  <c r="S216" i="3"/>
  <c r="R216" i="3"/>
  <c r="N217" i="3"/>
  <c r="O216" i="3"/>
  <c r="N216" i="3"/>
  <c r="M216" i="3"/>
  <c r="J216" i="3"/>
  <c r="I216" i="3"/>
  <c r="H216" i="3"/>
  <c r="N212" i="3"/>
  <c r="N204" i="3"/>
  <c r="N200" i="3"/>
  <c r="N159" i="3"/>
  <c r="N158" i="3"/>
  <c r="N53" i="3"/>
  <c r="N52" i="3"/>
  <c r="N51" i="3"/>
  <c r="N49" i="3"/>
  <c r="N48" i="3"/>
  <c r="N46" i="3"/>
  <c r="N45" i="3"/>
  <c r="N43" i="3"/>
  <c r="N42" i="3"/>
  <c r="N41" i="3"/>
  <c r="N39" i="3"/>
  <c r="N37" i="3"/>
  <c r="N34" i="3"/>
  <c r="N33" i="3"/>
  <c r="N32" i="3"/>
  <c r="N31" i="3"/>
  <c r="N30" i="3"/>
  <c r="N29" i="3"/>
  <c r="N28" i="3"/>
  <c r="N25" i="3"/>
  <c r="N24" i="3"/>
  <c r="N21" i="3"/>
  <c r="N20" i="3"/>
  <c r="N19" i="3"/>
  <c r="N18" i="3"/>
  <c r="N22" i="3"/>
  <c r="N36" i="3" l="1"/>
  <c r="Q165" i="3"/>
  <c r="L249" i="3"/>
  <c r="L251" i="3"/>
  <c r="Q261" i="3"/>
  <c r="Q260" i="3"/>
  <c r="Q259" i="3"/>
  <c r="Q258" i="3"/>
  <c r="Q255" i="3"/>
  <c r="Q254" i="3"/>
  <c r="Q253" i="3"/>
  <c r="Q251" i="3"/>
  <c r="Q249" i="3"/>
  <c r="Q248" i="3"/>
  <c r="Q246" i="3"/>
  <c r="Q245" i="3"/>
  <c r="Q244" i="3"/>
  <c r="Q243" i="3"/>
  <c r="Q242" i="3"/>
  <c r="Q239" i="3"/>
  <c r="Q238" i="3"/>
  <c r="Q237" i="3"/>
  <c r="Q236" i="3"/>
  <c r="Q221" i="3"/>
  <c r="Q220" i="3"/>
  <c r="Q218" i="3"/>
  <c r="Q216" i="3"/>
  <c r="Q215" i="3"/>
  <c r="Q214" i="3"/>
  <c r="Q213" i="3"/>
  <c r="Q210" i="3"/>
  <c r="Q209" i="3"/>
  <c r="Q208" i="3"/>
  <c r="Q207" i="3"/>
  <c r="Q206" i="3"/>
  <c r="Q205" i="3"/>
  <c r="Q202" i="3"/>
  <c r="Q201" i="3"/>
  <c r="Q196" i="3"/>
  <c r="Q194" i="3"/>
  <c r="Q193" i="3"/>
  <c r="Q191" i="3"/>
  <c r="Q190" i="3"/>
  <c r="Q189" i="3"/>
  <c r="Q188" i="3"/>
  <c r="Q187" i="3"/>
  <c r="Q186" i="3"/>
  <c r="Q183" i="3"/>
  <c r="Q182" i="3"/>
  <c r="Q180" i="3"/>
  <c r="Q179" i="3"/>
  <c r="Q176" i="3"/>
  <c r="Q175" i="3"/>
  <c r="Q174" i="3"/>
  <c r="Q173" i="3"/>
  <c r="Q169" i="3"/>
  <c r="Q168" i="3"/>
  <c r="Q167" i="3"/>
  <c r="Q162" i="3"/>
  <c r="Q161" i="3"/>
  <c r="Q156" i="3"/>
  <c r="Q155" i="3"/>
  <c r="Q154" i="3"/>
  <c r="Q152" i="3"/>
  <c r="Q151" i="3"/>
  <c r="Q149" i="3"/>
  <c r="Q148" i="3"/>
  <c r="Q147" i="3"/>
  <c r="Q146" i="3"/>
  <c r="Q145" i="3"/>
  <c r="Q144" i="3"/>
  <c r="Q142" i="3"/>
  <c r="Q141" i="3"/>
  <c r="Q140" i="3"/>
  <c r="Q139" i="3"/>
  <c r="Q137" i="3"/>
  <c r="Q136" i="3"/>
  <c r="Q134" i="3"/>
  <c r="Q133" i="3"/>
  <c r="Q132" i="3"/>
  <c r="Q127" i="3"/>
  <c r="Q126" i="3"/>
  <c r="Q124" i="3"/>
  <c r="Q123" i="3"/>
  <c r="Q121" i="3"/>
  <c r="Q120" i="3"/>
  <c r="Q118" i="3"/>
  <c r="Q117" i="3"/>
  <c r="Q116" i="3"/>
  <c r="Q115" i="3"/>
  <c r="Q113" i="3"/>
  <c r="Q112" i="3"/>
  <c r="Q110" i="3"/>
  <c r="Q109" i="3"/>
  <c r="Q107" i="3"/>
  <c r="Q106" i="3"/>
  <c r="Q105" i="3"/>
  <c r="Q102" i="3"/>
  <c r="Q101" i="3"/>
  <c r="Q100" i="3"/>
  <c r="Q99" i="3"/>
  <c r="Q97" i="3"/>
  <c r="Q95" i="3"/>
  <c r="Q94" i="3"/>
  <c r="Q90" i="3"/>
  <c r="Q89" i="3"/>
  <c r="Q88" i="3"/>
  <c r="Q87" i="3"/>
  <c r="Q85" i="3"/>
  <c r="Q84" i="3"/>
  <c r="Q83" i="3"/>
  <c r="Q82" i="3"/>
  <c r="Q78" i="3"/>
  <c r="Q77" i="3"/>
  <c r="Q76" i="3"/>
  <c r="Q73" i="3"/>
  <c r="Q72" i="3"/>
  <c r="Q71" i="3"/>
  <c r="Q70" i="3"/>
  <c r="Q69" i="3"/>
  <c r="V261" i="3"/>
  <c r="V260" i="3"/>
  <c r="V259" i="3"/>
  <c r="V258" i="3"/>
  <c r="V255" i="3"/>
  <c r="V254" i="3"/>
  <c r="V253" i="3"/>
  <c r="V251" i="3"/>
  <c r="V249" i="3"/>
  <c r="V248" i="3"/>
  <c r="V246" i="3"/>
  <c r="V245" i="3"/>
  <c r="V244" i="3"/>
  <c r="V243" i="3"/>
  <c r="V242" i="3"/>
  <c r="V241" i="3"/>
  <c r="V239" i="3"/>
  <c r="V238" i="3"/>
  <c r="V237" i="3"/>
  <c r="V236" i="3"/>
  <c r="V221" i="3"/>
  <c r="V220" i="3"/>
  <c r="V218" i="3"/>
  <c r="V216" i="3"/>
  <c r="V215" i="3"/>
  <c r="V214" i="3"/>
  <c r="V213" i="3"/>
  <c r="V210" i="3"/>
  <c r="V209" i="3"/>
  <c r="V208" i="3"/>
  <c r="V207" i="3"/>
  <c r="V206" i="3"/>
  <c r="V205" i="3"/>
  <c r="V202" i="3"/>
  <c r="V201" i="3"/>
  <c r="V196" i="3"/>
  <c r="V194" i="3"/>
  <c r="V193" i="3"/>
  <c r="V191" i="3"/>
  <c r="V190" i="3"/>
  <c r="V189" i="3"/>
  <c r="V188" i="3"/>
  <c r="V187" i="3"/>
  <c r="V186" i="3"/>
  <c r="V183" i="3"/>
  <c r="V182" i="3"/>
  <c r="V180" i="3"/>
  <c r="V179" i="3"/>
  <c r="V176" i="3"/>
  <c r="V175" i="3"/>
  <c r="V174" i="3"/>
  <c r="V173" i="3"/>
  <c r="V169" i="3"/>
  <c r="V168" i="3"/>
  <c r="V167" i="3"/>
  <c r="V165" i="3"/>
  <c r="V162" i="3"/>
  <c r="V161" i="3"/>
  <c r="V156" i="3"/>
  <c r="V155" i="3"/>
  <c r="V154" i="3"/>
  <c r="V152" i="3"/>
  <c r="V151" i="3"/>
  <c r="V149" i="3"/>
  <c r="V148" i="3"/>
  <c r="V147" i="3"/>
  <c r="V146" i="3"/>
  <c r="V145" i="3"/>
  <c r="V144" i="3"/>
  <c r="V142" i="3"/>
  <c r="V141" i="3"/>
  <c r="V140" i="3"/>
  <c r="V139" i="3"/>
  <c r="V137" i="3"/>
  <c r="V136" i="3"/>
  <c r="V134" i="3"/>
  <c r="V133" i="3"/>
  <c r="V132" i="3"/>
  <c r="V127" i="3"/>
  <c r="V126" i="3"/>
  <c r="V124" i="3"/>
  <c r="V123" i="3"/>
  <c r="V121" i="3"/>
  <c r="V120" i="3"/>
  <c r="V118" i="3"/>
  <c r="V117" i="3"/>
  <c r="V116" i="3"/>
  <c r="V115" i="3"/>
  <c r="V113" i="3"/>
  <c r="V112" i="3"/>
  <c r="V110" i="3"/>
  <c r="V109" i="3"/>
  <c r="V107" i="3"/>
  <c r="V106" i="3"/>
  <c r="V105" i="3"/>
  <c r="V102" i="3"/>
  <c r="V101" i="3"/>
  <c r="V100" i="3"/>
  <c r="V99" i="3"/>
  <c r="V97" i="3"/>
  <c r="V95" i="3"/>
  <c r="V94" i="3"/>
  <c r="V90" i="3"/>
  <c r="V89" i="3"/>
  <c r="V88" i="3"/>
  <c r="V87" i="3"/>
  <c r="V85" i="3"/>
  <c r="V84" i="3"/>
  <c r="V83" i="3"/>
  <c r="V82" i="3"/>
  <c r="V78" i="3"/>
  <c r="V77" i="3"/>
  <c r="V76" i="3"/>
  <c r="V73" i="3"/>
  <c r="V72" i="3"/>
  <c r="V71" i="3"/>
  <c r="V70" i="3"/>
  <c r="V69" i="3"/>
  <c r="L261" i="3"/>
  <c r="L260" i="3"/>
  <c r="L259" i="3"/>
  <c r="L258" i="3"/>
  <c r="L255" i="3"/>
  <c r="L254" i="3"/>
  <c r="L253" i="3"/>
  <c r="L246" i="3"/>
  <c r="L245" i="3"/>
  <c r="L244" i="3"/>
  <c r="L243" i="3"/>
  <c r="L242" i="3"/>
  <c r="L241" i="3"/>
  <c r="L239" i="3"/>
  <c r="L238" i="3"/>
  <c r="L237" i="3"/>
  <c r="L236" i="3"/>
  <c r="L221" i="3"/>
  <c r="L220" i="3"/>
  <c r="L218" i="3"/>
  <c r="L216" i="3"/>
  <c r="L215" i="3"/>
  <c r="L214" i="3"/>
  <c r="L213" i="3"/>
  <c r="L210" i="3"/>
  <c r="L209" i="3"/>
  <c r="L208" i="3"/>
  <c r="L207" i="3"/>
  <c r="L206" i="3"/>
  <c r="L205" i="3"/>
  <c r="L202" i="3"/>
  <c r="L201" i="3"/>
  <c r="L196" i="3"/>
  <c r="L194" i="3"/>
  <c r="L193" i="3"/>
  <c r="L191" i="3"/>
  <c r="L190" i="3"/>
  <c r="L189" i="3"/>
  <c r="L188" i="3"/>
  <c r="L187" i="3"/>
  <c r="L186" i="3"/>
  <c r="L183" i="3"/>
  <c r="L182" i="3"/>
  <c r="L180" i="3"/>
  <c r="L179" i="3"/>
  <c r="L176" i="3"/>
  <c r="L175" i="3"/>
  <c r="L174" i="3"/>
  <c r="L173" i="3"/>
  <c r="L169" i="3"/>
  <c r="L168" i="3"/>
  <c r="L167" i="3"/>
  <c r="L165" i="3"/>
  <c r="L162" i="3"/>
  <c r="L161" i="3"/>
  <c r="L156" i="3"/>
  <c r="L155" i="3"/>
  <c r="L154" i="3"/>
  <c r="L152" i="3"/>
  <c r="L151" i="3"/>
  <c r="L149" i="3"/>
  <c r="L148" i="3"/>
  <c r="L147" i="3"/>
  <c r="L146" i="3"/>
  <c r="L145" i="3"/>
  <c r="L144" i="3"/>
  <c r="L142" i="3"/>
  <c r="L141" i="3"/>
  <c r="L140" i="3"/>
  <c r="L139" i="3"/>
  <c r="L137" i="3"/>
  <c r="L136" i="3"/>
  <c r="L134" i="3"/>
  <c r="L133" i="3"/>
  <c r="L132" i="3"/>
  <c r="L127" i="3"/>
  <c r="L126" i="3"/>
  <c r="L124" i="3"/>
  <c r="L123" i="3"/>
  <c r="L121" i="3"/>
  <c r="L120" i="3"/>
  <c r="L118" i="3"/>
  <c r="L117" i="3"/>
  <c r="L116" i="3"/>
  <c r="L115" i="3"/>
  <c r="L113" i="3"/>
  <c r="L112" i="3"/>
  <c r="L110" i="3"/>
  <c r="L109" i="3"/>
  <c r="L107" i="3"/>
  <c r="L106" i="3"/>
  <c r="L105" i="3"/>
  <c r="L102" i="3"/>
  <c r="L101" i="3"/>
  <c r="L100" i="3"/>
  <c r="L99" i="3"/>
  <c r="L97" i="3"/>
  <c r="L95" i="3"/>
  <c r="L94" i="3"/>
  <c r="L90" i="3"/>
  <c r="L89" i="3"/>
  <c r="L88" i="3"/>
  <c r="L87" i="3"/>
  <c r="L85" i="3"/>
  <c r="L84" i="3"/>
  <c r="L83" i="3"/>
  <c r="L82" i="3"/>
  <c r="L78" i="3"/>
  <c r="L77" i="3"/>
  <c r="L76" i="3"/>
  <c r="L73" i="3"/>
  <c r="L72" i="3"/>
  <c r="L71" i="3"/>
  <c r="L70" i="3"/>
  <c r="L69" i="3"/>
  <c r="L27" i="3"/>
  <c r="J125" i="3"/>
  <c r="I125" i="3"/>
  <c r="H125" i="3"/>
  <c r="O125" i="3"/>
  <c r="N125" i="3"/>
  <c r="M125" i="3"/>
  <c r="T125" i="3"/>
  <c r="S125" i="3"/>
  <c r="R125" i="3"/>
  <c r="X125" i="3"/>
  <c r="W125" i="3"/>
  <c r="G261" i="3"/>
  <c r="G260" i="3"/>
  <c r="G259" i="3"/>
  <c r="G258" i="3"/>
  <c r="G255" i="3"/>
  <c r="G254" i="3"/>
  <c r="G253" i="3"/>
  <c r="G251" i="3"/>
  <c r="G249" i="3"/>
  <c r="G248" i="3"/>
  <c r="G246" i="3"/>
  <c r="G245" i="3"/>
  <c r="G244" i="3"/>
  <c r="G243" i="3"/>
  <c r="G242" i="3"/>
  <c r="G241" i="3"/>
  <c r="G239" i="3"/>
  <c r="G238" i="3"/>
  <c r="G237" i="3"/>
  <c r="G236" i="3"/>
  <c r="G221" i="3"/>
  <c r="G220" i="3"/>
  <c r="G218" i="3"/>
  <c r="G216" i="3"/>
  <c r="G215" i="3"/>
  <c r="G214" i="3"/>
  <c r="G213" i="3"/>
  <c r="G210" i="3"/>
  <c r="G209" i="3"/>
  <c r="G208" i="3"/>
  <c r="G207" i="3"/>
  <c r="G206" i="3"/>
  <c r="G205" i="3"/>
  <c r="G202" i="3"/>
  <c r="G201" i="3"/>
  <c r="G196" i="3"/>
  <c r="G194" i="3"/>
  <c r="G193" i="3"/>
  <c r="G191" i="3"/>
  <c r="G190" i="3"/>
  <c r="G189" i="3"/>
  <c r="G188" i="3"/>
  <c r="G187" i="3"/>
  <c r="G186" i="3"/>
  <c r="G183" i="3"/>
  <c r="G182" i="3"/>
  <c r="G180" i="3"/>
  <c r="G179" i="3"/>
  <c r="G176" i="3"/>
  <c r="G175" i="3"/>
  <c r="G174" i="3"/>
  <c r="G173" i="3"/>
  <c r="G169" i="3"/>
  <c r="G168" i="3"/>
  <c r="G167" i="3"/>
  <c r="G165" i="3"/>
  <c r="G162" i="3"/>
  <c r="G161" i="3"/>
  <c r="G156" i="3"/>
  <c r="G155" i="3"/>
  <c r="G154" i="3"/>
  <c r="G152" i="3"/>
  <c r="G151" i="3"/>
  <c r="G149" i="3"/>
  <c r="G148" i="3"/>
  <c r="G147" i="3"/>
  <c r="G146" i="3"/>
  <c r="G145" i="3"/>
  <c r="G144" i="3"/>
  <c r="G142" i="3"/>
  <c r="G141" i="3"/>
  <c r="G140" i="3"/>
  <c r="G139" i="3"/>
  <c r="G137" i="3"/>
  <c r="G136" i="3"/>
  <c r="G134" i="3"/>
  <c r="G133" i="3"/>
  <c r="G132" i="3"/>
  <c r="G127" i="3"/>
  <c r="G126" i="3"/>
  <c r="G124" i="3"/>
  <c r="G123" i="3"/>
  <c r="G121" i="3"/>
  <c r="G120" i="3"/>
  <c r="G118" i="3"/>
  <c r="G117" i="3"/>
  <c r="G116" i="3"/>
  <c r="G115" i="3"/>
  <c r="G113" i="3"/>
  <c r="G112" i="3"/>
  <c r="G110" i="3"/>
  <c r="G109" i="3"/>
  <c r="G107" i="3"/>
  <c r="G106" i="3"/>
  <c r="G105" i="3"/>
  <c r="G102" i="3"/>
  <c r="G101" i="3"/>
  <c r="G100" i="3"/>
  <c r="G99" i="3"/>
  <c r="G97" i="3"/>
  <c r="G95" i="3"/>
  <c r="G94" i="3"/>
  <c r="G90" i="3"/>
  <c r="G89" i="3"/>
  <c r="G88" i="3"/>
  <c r="G87" i="3"/>
  <c r="G85" i="3"/>
  <c r="G84" i="3"/>
  <c r="G83" i="3"/>
  <c r="G82" i="3"/>
  <c r="G78" i="3"/>
  <c r="G77" i="3"/>
  <c r="G76" i="3"/>
  <c r="G73" i="3"/>
  <c r="G72" i="3"/>
  <c r="G71" i="3"/>
  <c r="G70" i="3"/>
  <c r="G69" i="3"/>
  <c r="E127" i="3" l="1"/>
  <c r="E149" i="3"/>
  <c r="E174" i="3"/>
  <c r="E167" i="3"/>
  <c r="E214" i="3"/>
  <c r="E113" i="3"/>
  <c r="E102" i="3"/>
  <c r="E116" i="3"/>
  <c r="E169" i="3"/>
  <c r="Q125" i="3"/>
  <c r="E70" i="3"/>
  <c r="E165" i="3"/>
  <c r="E190" i="3"/>
  <c r="E236" i="3"/>
  <c r="G247" i="3"/>
  <c r="E260" i="3"/>
  <c r="E106" i="3"/>
  <c r="E155" i="3"/>
  <c r="E76" i="3"/>
  <c r="E186" i="3"/>
  <c r="E196" i="3"/>
  <c r="E208" i="3"/>
  <c r="E107" i="3"/>
  <c r="E242" i="3"/>
  <c r="E237" i="3"/>
  <c r="E187" i="3"/>
  <c r="E259" i="3"/>
  <c r="E210" i="3"/>
  <c r="E238" i="3"/>
  <c r="E151" i="3"/>
  <c r="E202" i="3"/>
  <c r="E221" i="3"/>
  <c r="E136" i="3"/>
  <c r="E156" i="3"/>
  <c r="E220" i="3"/>
  <c r="E182" i="3"/>
  <c r="E87" i="3"/>
  <c r="E168" i="3"/>
  <c r="E191" i="3"/>
  <c r="E261" i="3"/>
  <c r="E258" i="3"/>
  <c r="E254" i="3"/>
  <c r="E255" i="3"/>
  <c r="E253" i="3"/>
  <c r="E248" i="3"/>
  <c r="E246" i="3"/>
  <c r="E241" i="3"/>
  <c r="E243" i="3"/>
  <c r="E244" i="3"/>
  <c r="E239" i="3"/>
  <c r="E215" i="3"/>
  <c r="E207" i="3"/>
  <c r="E245" i="3"/>
  <c r="E213" i="3"/>
  <c r="E209" i="3"/>
  <c r="E193" i="3"/>
  <c r="E188" i="3"/>
  <c r="E189" i="3"/>
  <c r="E179" i="3"/>
  <c r="E180" i="3"/>
  <c r="E176" i="3"/>
  <c r="E173" i="3"/>
  <c r="E175" i="3"/>
  <c r="E154" i="3"/>
  <c r="E152" i="3"/>
  <c r="E144" i="3"/>
  <c r="E146" i="3"/>
  <c r="E145" i="3"/>
  <c r="E139" i="3"/>
  <c r="E134" i="3"/>
  <c r="E132" i="3"/>
  <c r="V125" i="3"/>
  <c r="L125" i="3"/>
  <c r="E121" i="3"/>
  <c r="E97" i="3"/>
  <c r="E94" i="3"/>
  <c r="E77" i="3"/>
  <c r="E73" i="3"/>
  <c r="E251" i="3"/>
  <c r="E249" i="3"/>
  <c r="E183" i="3"/>
  <c r="E147" i="3"/>
  <c r="E148" i="3"/>
  <c r="E140" i="3"/>
  <c r="E141" i="3"/>
  <c r="E142" i="3"/>
  <c r="E137" i="3"/>
  <c r="E133" i="3"/>
  <c r="E123" i="3"/>
  <c r="E124" i="3"/>
  <c r="E118" i="3"/>
  <c r="E117" i="3"/>
  <c r="E115" i="3"/>
  <c r="E101" i="3"/>
  <c r="E100" i="3"/>
  <c r="E99" i="3"/>
  <c r="E88" i="3"/>
  <c r="E89" i="3"/>
  <c r="E90" i="3"/>
  <c r="E218" i="3"/>
  <c r="E194" i="3"/>
  <c r="E110" i="3"/>
  <c r="E78" i="3"/>
  <c r="E72" i="3"/>
  <c r="E206" i="3"/>
  <c r="E205" i="3"/>
  <c r="E201" i="3"/>
  <c r="E161" i="3"/>
  <c r="E162" i="3"/>
  <c r="E112" i="3"/>
  <c r="E109" i="3"/>
  <c r="E105" i="3"/>
  <c r="E95" i="3"/>
  <c r="E126" i="3"/>
  <c r="G125" i="3"/>
  <c r="E120" i="3"/>
  <c r="E82" i="3"/>
  <c r="E83" i="3"/>
  <c r="E84" i="3"/>
  <c r="E85" i="3"/>
  <c r="E69" i="3"/>
  <c r="E71" i="3"/>
  <c r="E216" i="3"/>
  <c r="J257" i="3"/>
  <c r="I257" i="3"/>
  <c r="H257" i="3"/>
  <c r="G257" i="3"/>
  <c r="O257" i="3"/>
  <c r="N257" i="3"/>
  <c r="M257" i="3"/>
  <c r="L257" i="3"/>
  <c r="T257" i="3"/>
  <c r="S257" i="3"/>
  <c r="R257" i="3"/>
  <c r="Q257" i="3"/>
  <c r="X257" i="3"/>
  <c r="W257" i="3"/>
  <c r="V257" i="3"/>
  <c r="J252" i="3"/>
  <c r="I252" i="3"/>
  <c r="H252" i="3"/>
  <c r="G252" i="3"/>
  <c r="O252" i="3"/>
  <c r="N252" i="3"/>
  <c r="M252" i="3"/>
  <c r="L252" i="3"/>
  <c r="T252" i="3"/>
  <c r="S252" i="3"/>
  <c r="R252" i="3"/>
  <c r="Q252" i="3"/>
  <c r="X252" i="3"/>
  <c r="W252" i="3"/>
  <c r="V252" i="3"/>
  <c r="J250" i="3"/>
  <c r="J230" i="3" s="1"/>
  <c r="I250" i="3"/>
  <c r="I230" i="3" s="1"/>
  <c r="H250" i="3"/>
  <c r="H230" i="3" s="1"/>
  <c r="G250" i="3"/>
  <c r="O250" i="3"/>
  <c r="O230" i="3" s="1"/>
  <c r="N250" i="3"/>
  <c r="N230" i="3" s="1"/>
  <c r="M250" i="3"/>
  <c r="M230" i="3" s="1"/>
  <c r="L250" i="3"/>
  <c r="L230" i="3" s="1"/>
  <c r="T250" i="3"/>
  <c r="T230" i="3" s="1"/>
  <c r="S250" i="3"/>
  <c r="S230" i="3" s="1"/>
  <c r="R250" i="3"/>
  <c r="R230" i="3" s="1"/>
  <c r="Q250" i="3"/>
  <c r="Q230" i="3" s="1"/>
  <c r="X250" i="3"/>
  <c r="X230" i="3" s="1"/>
  <c r="W250" i="3"/>
  <c r="W230" i="3" s="1"/>
  <c r="V250" i="3"/>
  <c r="V230" i="3" s="1"/>
  <c r="J247" i="3"/>
  <c r="I247" i="3"/>
  <c r="H247" i="3"/>
  <c r="O247" i="3"/>
  <c r="N247" i="3"/>
  <c r="M247" i="3"/>
  <c r="L247" i="3"/>
  <c r="T247" i="3"/>
  <c r="S247" i="3"/>
  <c r="R247" i="3"/>
  <c r="Q247" i="3"/>
  <c r="X247" i="3"/>
  <c r="W247" i="3"/>
  <c r="V247" i="3"/>
  <c r="J240" i="3"/>
  <c r="J228" i="3" s="1"/>
  <c r="I240" i="3"/>
  <c r="I228" i="3" s="1"/>
  <c r="H240" i="3"/>
  <c r="H228" i="3" s="1"/>
  <c r="G240" i="3"/>
  <c r="G228" i="3" s="1"/>
  <c r="O240" i="3"/>
  <c r="O228" i="3" s="1"/>
  <c r="N240" i="3"/>
  <c r="N228" i="3" s="1"/>
  <c r="M240" i="3"/>
  <c r="M228" i="3" s="1"/>
  <c r="L240" i="3"/>
  <c r="L228" i="3" s="1"/>
  <c r="T240" i="3"/>
  <c r="T228" i="3" s="1"/>
  <c r="S240" i="3"/>
  <c r="S228" i="3" s="1"/>
  <c r="R240" i="3"/>
  <c r="R228" i="3" s="1"/>
  <c r="Q240" i="3"/>
  <c r="Q228" i="3" s="1"/>
  <c r="X240" i="3"/>
  <c r="X228" i="3" s="1"/>
  <c r="W240" i="3"/>
  <c r="W228" i="3" s="1"/>
  <c r="V240" i="3"/>
  <c r="V228" i="3" s="1"/>
  <c r="J235" i="3"/>
  <c r="J226" i="3" s="1"/>
  <c r="I235" i="3"/>
  <c r="I226" i="3" s="1"/>
  <c r="H235" i="3"/>
  <c r="H226" i="3" s="1"/>
  <c r="G235" i="3"/>
  <c r="O235" i="3"/>
  <c r="O226" i="3" s="1"/>
  <c r="N235" i="3"/>
  <c r="N226" i="3" s="1"/>
  <c r="M235" i="3"/>
  <c r="M226" i="3" s="1"/>
  <c r="L235" i="3"/>
  <c r="L226" i="3" s="1"/>
  <c r="T235" i="3"/>
  <c r="T226" i="3" s="1"/>
  <c r="S235" i="3"/>
  <c r="S226" i="3" s="1"/>
  <c r="R235" i="3"/>
  <c r="R226" i="3" s="1"/>
  <c r="Q235" i="3"/>
  <c r="Q226" i="3" s="1"/>
  <c r="X235" i="3"/>
  <c r="X226" i="3" s="1"/>
  <c r="W235" i="3"/>
  <c r="W226" i="3" s="1"/>
  <c r="V235" i="3"/>
  <c r="V226" i="3" s="1"/>
  <c r="N211" i="3"/>
  <c r="N203" i="3"/>
  <c r="N199" i="3"/>
  <c r="J195" i="3"/>
  <c r="I195" i="3"/>
  <c r="H195" i="3"/>
  <c r="G195" i="3"/>
  <c r="O195" i="3"/>
  <c r="N195" i="3"/>
  <c r="M195" i="3"/>
  <c r="L195" i="3"/>
  <c r="T195" i="3"/>
  <c r="S195" i="3"/>
  <c r="R195" i="3"/>
  <c r="Q195" i="3"/>
  <c r="X195" i="3"/>
  <c r="W195" i="3"/>
  <c r="V195" i="3"/>
  <c r="J192" i="3"/>
  <c r="I192" i="3"/>
  <c r="H192" i="3"/>
  <c r="G192" i="3"/>
  <c r="O192" i="3"/>
  <c r="N192" i="3"/>
  <c r="M192" i="3"/>
  <c r="L192" i="3"/>
  <c r="T192" i="3"/>
  <c r="S192" i="3"/>
  <c r="R192" i="3"/>
  <c r="Q192" i="3"/>
  <c r="X192" i="3"/>
  <c r="W192" i="3"/>
  <c r="V192" i="3"/>
  <c r="J185" i="3"/>
  <c r="J184" i="3" s="1"/>
  <c r="I185" i="3"/>
  <c r="I184" i="3" s="1"/>
  <c r="H185" i="3"/>
  <c r="H184" i="3" s="1"/>
  <c r="G185" i="3"/>
  <c r="O185" i="3"/>
  <c r="O184" i="3" s="1"/>
  <c r="N185" i="3"/>
  <c r="N184" i="3" s="1"/>
  <c r="M185" i="3"/>
  <c r="M184" i="3" s="1"/>
  <c r="L185" i="3"/>
  <c r="L184" i="3" s="1"/>
  <c r="T185" i="3"/>
  <c r="T184" i="3" s="1"/>
  <c r="S185" i="3"/>
  <c r="S184" i="3" s="1"/>
  <c r="R185" i="3"/>
  <c r="R184" i="3" s="1"/>
  <c r="Q185" i="3"/>
  <c r="Q184" i="3" s="1"/>
  <c r="X185" i="3"/>
  <c r="X184" i="3" s="1"/>
  <c r="W185" i="3"/>
  <c r="W184" i="3" s="1"/>
  <c r="V185" i="3"/>
  <c r="V184" i="3" s="1"/>
  <c r="J181" i="3"/>
  <c r="I181" i="3"/>
  <c r="H181" i="3"/>
  <c r="G181" i="3"/>
  <c r="O181" i="3"/>
  <c r="N181" i="3"/>
  <c r="M181" i="3"/>
  <c r="L181" i="3"/>
  <c r="T181" i="3"/>
  <c r="S181" i="3"/>
  <c r="R181" i="3"/>
  <c r="Q181" i="3"/>
  <c r="X181" i="3"/>
  <c r="W181" i="3"/>
  <c r="V181" i="3"/>
  <c r="J178" i="3"/>
  <c r="I178" i="3"/>
  <c r="H178" i="3"/>
  <c r="G178" i="3"/>
  <c r="O178" i="3"/>
  <c r="N178" i="3"/>
  <c r="M178" i="3"/>
  <c r="L178" i="3"/>
  <c r="T178" i="3"/>
  <c r="S178" i="3"/>
  <c r="R178" i="3"/>
  <c r="Q178" i="3"/>
  <c r="X178" i="3"/>
  <c r="W178" i="3"/>
  <c r="V178" i="3"/>
  <c r="J172" i="3"/>
  <c r="I172" i="3"/>
  <c r="H172" i="3"/>
  <c r="G172" i="3"/>
  <c r="J171" i="3"/>
  <c r="I171" i="3"/>
  <c r="H171" i="3"/>
  <c r="G171" i="3"/>
  <c r="O172" i="3"/>
  <c r="N172" i="3"/>
  <c r="M172" i="3"/>
  <c r="L172" i="3"/>
  <c r="O171" i="3"/>
  <c r="N171" i="3"/>
  <c r="M171" i="3"/>
  <c r="L171" i="3"/>
  <c r="T172" i="3"/>
  <c r="S172" i="3"/>
  <c r="R172" i="3"/>
  <c r="Q172" i="3"/>
  <c r="T171" i="3"/>
  <c r="S171" i="3"/>
  <c r="R171" i="3"/>
  <c r="Q171" i="3"/>
  <c r="X172" i="3"/>
  <c r="W172" i="3"/>
  <c r="V172" i="3"/>
  <c r="X171" i="3"/>
  <c r="W171" i="3"/>
  <c r="V171" i="3"/>
  <c r="J166" i="3"/>
  <c r="I166" i="3"/>
  <c r="H166" i="3"/>
  <c r="G166" i="3"/>
  <c r="O166" i="3"/>
  <c r="N166" i="3"/>
  <c r="M166" i="3"/>
  <c r="L166" i="3"/>
  <c r="T166" i="3"/>
  <c r="S166" i="3"/>
  <c r="R166" i="3"/>
  <c r="Q166" i="3"/>
  <c r="X166" i="3"/>
  <c r="W166" i="3"/>
  <c r="V166" i="3"/>
  <c r="J160" i="3"/>
  <c r="I160" i="3"/>
  <c r="H160" i="3"/>
  <c r="G160" i="3"/>
  <c r="O160" i="3"/>
  <c r="N160" i="3"/>
  <c r="M160" i="3"/>
  <c r="L160" i="3"/>
  <c r="T160" i="3"/>
  <c r="S160" i="3"/>
  <c r="R160" i="3"/>
  <c r="Q160" i="3"/>
  <c r="X160" i="3"/>
  <c r="W160" i="3"/>
  <c r="V160" i="3"/>
  <c r="N157" i="3"/>
  <c r="J150" i="3"/>
  <c r="I150" i="3"/>
  <c r="H150" i="3"/>
  <c r="G150" i="3"/>
  <c r="O150" i="3"/>
  <c r="N150" i="3"/>
  <c r="M150" i="3"/>
  <c r="L150" i="3"/>
  <c r="T150" i="3"/>
  <c r="S150" i="3"/>
  <c r="R150" i="3"/>
  <c r="Q150" i="3"/>
  <c r="X150" i="3"/>
  <c r="W150" i="3"/>
  <c r="V150" i="3"/>
  <c r="J143" i="3"/>
  <c r="I143" i="3"/>
  <c r="H143" i="3"/>
  <c r="G143" i="3"/>
  <c r="O143" i="3"/>
  <c r="N143" i="3"/>
  <c r="M143" i="3"/>
  <c r="L143" i="3"/>
  <c r="T143" i="3"/>
  <c r="S143" i="3"/>
  <c r="R143" i="3"/>
  <c r="Q143" i="3"/>
  <c r="X143" i="3"/>
  <c r="W143" i="3"/>
  <c r="V143" i="3"/>
  <c r="J138" i="3"/>
  <c r="I138" i="3"/>
  <c r="H138" i="3"/>
  <c r="G138" i="3"/>
  <c r="O138" i="3"/>
  <c r="N138" i="3"/>
  <c r="M138" i="3"/>
  <c r="L138" i="3"/>
  <c r="T138" i="3"/>
  <c r="S138" i="3"/>
  <c r="R138" i="3"/>
  <c r="Q138" i="3"/>
  <c r="X138" i="3"/>
  <c r="W138" i="3"/>
  <c r="V138" i="3"/>
  <c r="J135" i="3"/>
  <c r="I135" i="3"/>
  <c r="H135" i="3"/>
  <c r="G135" i="3"/>
  <c r="O135" i="3"/>
  <c r="N135" i="3"/>
  <c r="M135" i="3"/>
  <c r="L135" i="3"/>
  <c r="T135" i="3"/>
  <c r="S135" i="3"/>
  <c r="R135" i="3"/>
  <c r="Q135" i="3"/>
  <c r="X135" i="3"/>
  <c r="W135" i="3"/>
  <c r="V135" i="3"/>
  <c r="J122" i="3"/>
  <c r="J119" i="3" s="1"/>
  <c r="I122" i="3"/>
  <c r="I119" i="3" s="1"/>
  <c r="H122" i="3"/>
  <c r="H119" i="3" s="1"/>
  <c r="G122" i="3"/>
  <c r="O122" i="3"/>
  <c r="O119" i="3" s="1"/>
  <c r="N122" i="3"/>
  <c r="N119" i="3" s="1"/>
  <c r="M122" i="3"/>
  <c r="M119" i="3" s="1"/>
  <c r="L122" i="3"/>
  <c r="L119" i="3" s="1"/>
  <c r="T122" i="3"/>
  <c r="T119" i="3" s="1"/>
  <c r="S122" i="3"/>
  <c r="S119" i="3" s="1"/>
  <c r="R122" i="3"/>
  <c r="R119" i="3" s="1"/>
  <c r="Q122" i="3"/>
  <c r="Q119" i="3" s="1"/>
  <c r="X122" i="3"/>
  <c r="X119" i="3" s="1"/>
  <c r="W122" i="3"/>
  <c r="W119" i="3" s="1"/>
  <c r="V122" i="3"/>
  <c r="V119" i="3" s="1"/>
  <c r="J114" i="3"/>
  <c r="I114" i="3"/>
  <c r="H114" i="3"/>
  <c r="G114" i="3"/>
  <c r="O114" i="3"/>
  <c r="N114" i="3"/>
  <c r="M114" i="3"/>
  <c r="L114" i="3"/>
  <c r="T114" i="3"/>
  <c r="S114" i="3"/>
  <c r="R114" i="3"/>
  <c r="Q114" i="3"/>
  <c r="X114" i="3"/>
  <c r="W114" i="3"/>
  <c r="V114" i="3"/>
  <c r="J111" i="3"/>
  <c r="I111" i="3"/>
  <c r="H111" i="3"/>
  <c r="G111" i="3"/>
  <c r="O111" i="3"/>
  <c r="N111" i="3"/>
  <c r="M111" i="3"/>
  <c r="L111" i="3"/>
  <c r="T111" i="3"/>
  <c r="S111" i="3"/>
  <c r="R111" i="3"/>
  <c r="Q111" i="3"/>
  <c r="X111" i="3"/>
  <c r="W111" i="3"/>
  <c r="V111" i="3"/>
  <c r="J108" i="3"/>
  <c r="I108" i="3"/>
  <c r="H108" i="3"/>
  <c r="G108" i="3"/>
  <c r="O108" i="3"/>
  <c r="N108" i="3"/>
  <c r="M108" i="3"/>
  <c r="L108" i="3"/>
  <c r="T108" i="3"/>
  <c r="S108" i="3"/>
  <c r="R108" i="3"/>
  <c r="Q108" i="3"/>
  <c r="X108" i="3"/>
  <c r="W108" i="3"/>
  <c r="V108" i="3"/>
  <c r="J104" i="3"/>
  <c r="I104" i="3"/>
  <c r="H104" i="3"/>
  <c r="G104" i="3"/>
  <c r="O104" i="3"/>
  <c r="N104" i="3"/>
  <c r="M104" i="3"/>
  <c r="L104" i="3"/>
  <c r="T104" i="3"/>
  <c r="S104" i="3"/>
  <c r="R104" i="3"/>
  <c r="Q104" i="3"/>
  <c r="X104" i="3"/>
  <c r="W104" i="3"/>
  <c r="V104" i="3"/>
  <c r="J98" i="3"/>
  <c r="J96" i="3" s="1"/>
  <c r="I98" i="3"/>
  <c r="I96" i="3" s="1"/>
  <c r="H98" i="3"/>
  <c r="H96" i="3" s="1"/>
  <c r="G98" i="3"/>
  <c r="O98" i="3"/>
  <c r="O96" i="3" s="1"/>
  <c r="N98" i="3"/>
  <c r="N96" i="3" s="1"/>
  <c r="M98" i="3"/>
  <c r="M96" i="3" s="1"/>
  <c r="L98" i="3"/>
  <c r="L96" i="3" s="1"/>
  <c r="T98" i="3"/>
  <c r="T96" i="3" s="1"/>
  <c r="S98" i="3"/>
  <c r="S96" i="3" s="1"/>
  <c r="R98" i="3"/>
  <c r="R96" i="3" s="1"/>
  <c r="Q98" i="3"/>
  <c r="Q96" i="3" s="1"/>
  <c r="X98" i="3"/>
  <c r="X96" i="3" s="1"/>
  <c r="W98" i="3"/>
  <c r="W96" i="3" s="1"/>
  <c r="V98" i="3"/>
  <c r="V96" i="3" s="1"/>
  <c r="J93" i="3"/>
  <c r="I93" i="3"/>
  <c r="H93" i="3"/>
  <c r="G93" i="3"/>
  <c r="O93" i="3"/>
  <c r="N93" i="3"/>
  <c r="M93" i="3"/>
  <c r="L93" i="3"/>
  <c r="T93" i="3"/>
  <c r="S93" i="3"/>
  <c r="R93" i="3"/>
  <c r="Q93" i="3"/>
  <c r="X93" i="3"/>
  <c r="W93" i="3"/>
  <c r="V93" i="3"/>
  <c r="J86" i="3"/>
  <c r="I86" i="3"/>
  <c r="H86" i="3"/>
  <c r="G86" i="3"/>
  <c r="O86" i="3"/>
  <c r="N86" i="3"/>
  <c r="M86" i="3"/>
  <c r="L86" i="3"/>
  <c r="T86" i="3"/>
  <c r="S86" i="3"/>
  <c r="R86" i="3"/>
  <c r="Q86" i="3"/>
  <c r="X86" i="3"/>
  <c r="W86" i="3"/>
  <c r="V86" i="3"/>
  <c r="J81" i="3"/>
  <c r="J80" i="3" s="1"/>
  <c r="J79" i="3" s="1"/>
  <c r="I81" i="3"/>
  <c r="I80" i="3" s="1"/>
  <c r="I79" i="3" s="1"/>
  <c r="H81" i="3"/>
  <c r="H80" i="3" s="1"/>
  <c r="H79" i="3" s="1"/>
  <c r="G81" i="3"/>
  <c r="G80" i="3" s="1"/>
  <c r="G79" i="3" s="1"/>
  <c r="O81" i="3"/>
  <c r="O80" i="3" s="1"/>
  <c r="O79" i="3" s="1"/>
  <c r="N81" i="3"/>
  <c r="N80" i="3" s="1"/>
  <c r="N79" i="3" s="1"/>
  <c r="M81" i="3"/>
  <c r="M80" i="3" s="1"/>
  <c r="M79" i="3" s="1"/>
  <c r="L81" i="3"/>
  <c r="L80" i="3" s="1"/>
  <c r="L79" i="3" s="1"/>
  <c r="T81" i="3"/>
  <c r="T80" i="3" s="1"/>
  <c r="T79" i="3" s="1"/>
  <c r="S81" i="3"/>
  <c r="S80" i="3" s="1"/>
  <c r="S79" i="3" s="1"/>
  <c r="R81" i="3"/>
  <c r="R80" i="3" s="1"/>
  <c r="R79" i="3" s="1"/>
  <c r="Q81" i="3"/>
  <c r="Q80" i="3" s="1"/>
  <c r="Q79" i="3" s="1"/>
  <c r="X81" i="3"/>
  <c r="X80" i="3" s="1"/>
  <c r="X79" i="3" s="1"/>
  <c r="W81" i="3"/>
  <c r="W80" i="3" s="1"/>
  <c r="W79" i="3" s="1"/>
  <c r="V81" i="3"/>
  <c r="V80" i="3" s="1"/>
  <c r="J75" i="3"/>
  <c r="J74" i="3" s="1"/>
  <c r="I75" i="3"/>
  <c r="I74" i="3" s="1"/>
  <c r="H75" i="3"/>
  <c r="H74" i="3" s="1"/>
  <c r="G75" i="3"/>
  <c r="O75" i="3"/>
  <c r="O74" i="3" s="1"/>
  <c r="N75" i="3"/>
  <c r="N74" i="3" s="1"/>
  <c r="M75" i="3"/>
  <c r="M74" i="3" s="1"/>
  <c r="L75" i="3"/>
  <c r="L74" i="3" s="1"/>
  <c r="Q75" i="3"/>
  <c r="Q74" i="3" s="1"/>
  <c r="T75" i="3"/>
  <c r="T74" i="3" s="1"/>
  <c r="S75" i="3"/>
  <c r="S74" i="3" s="1"/>
  <c r="R75" i="3"/>
  <c r="R74" i="3" s="1"/>
  <c r="X75" i="3"/>
  <c r="X74" i="3" s="1"/>
  <c r="W75" i="3"/>
  <c r="W74" i="3" s="1"/>
  <c r="V75" i="3"/>
  <c r="V74" i="3" s="1"/>
  <c r="J68" i="3"/>
  <c r="J67" i="3" s="1"/>
  <c r="I68" i="3"/>
  <c r="I67" i="3" s="1"/>
  <c r="H68" i="3"/>
  <c r="H67" i="3" s="1"/>
  <c r="G68" i="3"/>
  <c r="O68" i="3"/>
  <c r="O67" i="3" s="1"/>
  <c r="N68" i="3"/>
  <c r="N67" i="3" s="1"/>
  <c r="M68" i="3"/>
  <c r="M67" i="3" s="1"/>
  <c r="L68" i="3"/>
  <c r="L67" i="3" s="1"/>
  <c r="T68" i="3"/>
  <c r="T67" i="3" s="1"/>
  <c r="S68" i="3"/>
  <c r="S67" i="3" s="1"/>
  <c r="R68" i="3"/>
  <c r="R67" i="3" s="1"/>
  <c r="Q68" i="3"/>
  <c r="Q67" i="3" s="1"/>
  <c r="X68" i="3"/>
  <c r="X67" i="3" s="1"/>
  <c r="W68" i="3"/>
  <c r="W67" i="3" s="1"/>
  <c r="V68" i="3"/>
  <c r="V67" i="3" s="1"/>
  <c r="N50" i="3"/>
  <c r="N47" i="3"/>
  <c r="N10" i="3" s="1"/>
  <c r="N44" i="3"/>
  <c r="N40" i="3"/>
  <c r="N26" i="3"/>
  <c r="N23" i="3"/>
  <c r="Q232" i="3" l="1"/>
  <c r="Q131" i="3"/>
  <c r="Q130" i="3" s="1"/>
  <c r="Q60" i="3" s="1"/>
  <c r="G232" i="3"/>
  <c r="G131" i="3"/>
  <c r="R232" i="3"/>
  <c r="R131" i="3"/>
  <c r="R130" i="3" s="1"/>
  <c r="R60" i="3" s="1"/>
  <c r="H232" i="3"/>
  <c r="H131" i="3"/>
  <c r="H130" i="3" s="1"/>
  <c r="H60" i="3" s="1"/>
  <c r="S232" i="3"/>
  <c r="S131" i="3"/>
  <c r="S130" i="3" s="1"/>
  <c r="S60" i="3" s="1"/>
  <c r="I232" i="3"/>
  <c r="I131" i="3"/>
  <c r="I130" i="3" s="1"/>
  <c r="I60" i="3" s="1"/>
  <c r="V232" i="3"/>
  <c r="V131" i="3"/>
  <c r="V130" i="3" s="1"/>
  <c r="V60" i="3" s="1"/>
  <c r="M232" i="3"/>
  <c r="M131" i="3"/>
  <c r="M130" i="3" s="1"/>
  <c r="M60" i="3" s="1"/>
  <c r="W232" i="3"/>
  <c r="W131" i="3"/>
  <c r="W130" i="3" s="1"/>
  <c r="W60" i="3" s="1"/>
  <c r="N232" i="3"/>
  <c r="N131" i="3"/>
  <c r="N130" i="3" s="1"/>
  <c r="N60" i="3" s="1"/>
  <c r="T232" i="3"/>
  <c r="T131" i="3"/>
  <c r="T130" i="3" s="1"/>
  <c r="T60" i="3" s="1"/>
  <c r="J232" i="3"/>
  <c r="J131" i="3"/>
  <c r="J130" i="3" s="1"/>
  <c r="J60" i="3" s="1"/>
  <c r="L232" i="3"/>
  <c r="L131" i="3"/>
  <c r="L130" i="3" s="1"/>
  <c r="L60" i="3" s="1"/>
  <c r="X232" i="3"/>
  <c r="X131" i="3"/>
  <c r="X130" i="3" s="1"/>
  <c r="X60" i="3" s="1"/>
  <c r="O232" i="3"/>
  <c r="O131" i="3"/>
  <c r="O130" i="3" s="1"/>
  <c r="O60" i="3" s="1"/>
  <c r="W103" i="3"/>
  <c r="E252" i="3"/>
  <c r="G226" i="3"/>
  <c r="E226" i="3" s="1"/>
  <c r="E235" i="3"/>
  <c r="E257" i="3"/>
  <c r="E228" i="3"/>
  <c r="E240" i="3"/>
  <c r="E195" i="3"/>
  <c r="G184" i="3"/>
  <c r="E184" i="3" s="1"/>
  <c r="E185" i="3"/>
  <c r="E178" i="3"/>
  <c r="E172" i="3"/>
  <c r="E171" i="3"/>
  <c r="E125" i="3"/>
  <c r="Q59" i="3"/>
  <c r="N59" i="3"/>
  <c r="G74" i="3"/>
  <c r="E74" i="3" s="1"/>
  <c r="E75" i="3"/>
  <c r="G230" i="3"/>
  <c r="E230" i="3" s="1"/>
  <c r="E250" i="3"/>
  <c r="E247" i="3"/>
  <c r="E181" i="3"/>
  <c r="E166" i="3"/>
  <c r="E143" i="3"/>
  <c r="E138" i="3"/>
  <c r="E135" i="3"/>
  <c r="G119" i="3"/>
  <c r="E119" i="3" s="1"/>
  <c r="E122" i="3"/>
  <c r="E114" i="3"/>
  <c r="V59" i="3"/>
  <c r="W59" i="3"/>
  <c r="X59" i="3"/>
  <c r="R59" i="3"/>
  <c r="S59" i="3"/>
  <c r="T59" i="3"/>
  <c r="L59" i="3"/>
  <c r="M59" i="3"/>
  <c r="O59" i="3"/>
  <c r="H59" i="3"/>
  <c r="I59" i="3"/>
  <c r="J59" i="3"/>
  <c r="G96" i="3"/>
  <c r="E96" i="3" s="1"/>
  <c r="E98" i="3"/>
  <c r="W66" i="3"/>
  <c r="W58" i="3" s="1"/>
  <c r="E86" i="3"/>
  <c r="J66" i="3"/>
  <c r="J58" i="3" s="1"/>
  <c r="E192" i="3"/>
  <c r="E160" i="3"/>
  <c r="E150" i="3"/>
  <c r="S103" i="3"/>
  <c r="I103" i="3"/>
  <c r="J103" i="3"/>
  <c r="Q103" i="3"/>
  <c r="O103" i="3"/>
  <c r="E108" i="3"/>
  <c r="E104" i="3"/>
  <c r="H103" i="3"/>
  <c r="E93" i="3"/>
  <c r="E111" i="3"/>
  <c r="H66" i="3"/>
  <c r="H58" i="3" s="1"/>
  <c r="I66" i="3"/>
  <c r="I58" i="3" s="1"/>
  <c r="M66" i="3"/>
  <c r="M58" i="3" s="1"/>
  <c r="N66" i="3"/>
  <c r="N58" i="3" s="1"/>
  <c r="O66" i="3"/>
  <c r="O58" i="3" s="1"/>
  <c r="S66" i="3"/>
  <c r="S58" i="3" s="1"/>
  <c r="T66" i="3"/>
  <c r="T58" i="3" s="1"/>
  <c r="E81" i="3"/>
  <c r="R66" i="3"/>
  <c r="R58" i="3" s="1"/>
  <c r="V79" i="3"/>
  <c r="E79" i="3" s="1"/>
  <c r="E80" i="3"/>
  <c r="X66" i="3"/>
  <c r="X58" i="3" s="1"/>
  <c r="G67" i="3"/>
  <c r="E68" i="3"/>
  <c r="Q66" i="3"/>
  <c r="Q58" i="3" s="1"/>
  <c r="L103" i="3"/>
  <c r="L66" i="3"/>
  <c r="L58" i="3" s="1"/>
  <c r="N198" i="3"/>
  <c r="V103" i="3"/>
  <c r="X103" i="3"/>
  <c r="R103" i="3"/>
  <c r="T103" i="3"/>
  <c r="G103" i="3"/>
  <c r="M103" i="3"/>
  <c r="N103" i="3"/>
  <c r="E232" i="3" l="1"/>
  <c r="E131" i="3"/>
  <c r="G130" i="3"/>
  <c r="G59" i="3"/>
  <c r="E59" i="3"/>
  <c r="E103" i="3"/>
  <c r="V66" i="3"/>
  <c r="V58" i="3" s="1"/>
  <c r="E67" i="3"/>
  <c r="G66" i="3"/>
  <c r="T92" i="3"/>
  <c r="S92" i="3"/>
  <c r="R92" i="3"/>
  <c r="Q92" i="3"/>
  <c r="O92" i="3"/>
  <c r="N92" i="3"/>
  <c r="M92" i="3"/>
  <c r="L92" i="3"/>
  <c r="J92" i="3"/>
  <c r="I92" i="3"/>
  <c r="H92" i="3"/>
  <c r="G92" i="3"/>
  <c r="V92" i="3"/>
  <c r="X92" i="3"/>
  <c r="W92" i="3"/>
  <c r="G60" i="3" l="1"/>
  <c r="E130" i="3"/>
  <c r="E60" i="3" s="1"/>
  <c r="E92" i="3"/>
  <c r="G58" i="3"/>
  <c r="E66" i="3"/>
  <c r="E58" i="3" s="1"/>
  <c r="Y257" i="3"/>
  <c r="Y252" i="3"/>
  <c r="Y250" i="3"/>
  <c r="Y230" i="3" s="1"/>
  <c r="Y247" i="3"/>
  <c r="Y240" i="3"/>
  <c r="Y228" i="3" s="1"/>
  <c r="Y235" i="3"/>
  <c r="Y226" i="3" s="1"/>
  <c r="Y195" i="3"/>
  <c r="Y192" i="3"/>
  <c r="Y185" i="3"/>
  <c r="Y184" i="3" s="1"/>
  <c r="Y181" i="3"/>
  <c r="Y178" i="3"/>
  <c r="Y172" i="3"/>
  <c r="Y171" i="3"/>
  <c r="Y166" i="3"/>
  <c r="Y160" i="3"/>
  <c r="Y150" i="3"/>
  <c r="Y143" i="3"/>
  <c r="Y138" i="3"/>
  <c r="Y135" i="3"/>
  <c r="Y125" i="3"/>
  <c r="Y122" i="3"/>
  <c r="Y119" i="3" s="1"/>
  <c r="Y114" i="3"/>
  <c r="Y111" i="3"/>
  <c r="Y108" i="3"/>
  <c r="Y104" i="3"/>
  <c r="Y93" i="3"/>
  <c r="Y98" i="3"/>
  <c r="Y96" i="3" s="1"/>
  <c r="Y86" i="3"/>
  <c r="Y81" i="3"/>
  <c r="Y80" i="3" s="1"/>
  <c r="Y79" i="3" s="1"/>
  <c r="Y75" i="3"/>
  <c r="Y74" i="3" s="1"/>
  <c r="Y68" i="3"/>
  <c r="Y67" i="3" s="1"/>
  <c r="Y232" i="3" l="1"/>
  <c r="Y131" i="3"/>
  <c r="Y130" i="3" s="1"/>
  <c r="Y60" i="3" s="1"/>
  <c r="Y59" i="3"/>
  <c r="Y66" i="3"/>
  <c r="Y58" i="3" s="1"/>
  <c r="Y92" i="3"/>
  <c r="Y103" i="3"/>
  <c r="N17" i="3" l="1"/>
  <c r="N16" i="3" s="1"/>
  <c r="Y217" i="3" l="1"/>
  <c r="X217" i="3"/>
  <c r="W217" i="3"/>
  <c r="Y212" i="3"/>
  <c r="X212" i="3"/>
  <c r="W212" i="3"/>
  <c r="Y204" i="3"/>
  <c r="Y203" i="3" s="1"/>
  <c r="X204" i="3"/>
  <c r="X203" i="3" s="1"/>
  <c r="W204" i="3"/>
  <c r="Y200" i="3"/>
  <c r="Y199" i="3" s="1"/>
  <c r="X200" i="3"/>
  <c r="X199" i="3" s="1"/>
  <c r="W200" i="3"/>
  <c r="Y159" i="3"/>
  <c r="X159" i="3"/>
  <c r="W159" i="3"/>
  <c r="Y158" i="3"/>
  <c r="X158" i="3"/>
  <c r="W158" i="3"/>
  <c r="Y53" i="3"/>
  <c r="X53" i="3"/>
  <c r="W53" i="3"/>
  <c r="Y52" i="3"/>
  <c r="X52" i="3"/>
  <c r="W52" i="3"/>
  <c r="Y51" i="3"/>
  <c r="X51" i="3"/>
  <c r="W51" i="3"/>
  <c r="Y49" i="3"/>
  <c r="X49" i="3"/>
  <c r="W49" i="3"/>
  <c r="Y48" i="3"/>
  <c r="Y47" i="3" s="1"/>
  <c r="Y10" i="3" s="1"/>
  <c r="X48" i="3"/>
  <c r="X47" i="3" s="1"/>
  <c r="X10" i="3" s="1"/>
  <c r="W48" i="3"/>
  <c r="Y46" i="3"/>
  <c r="X46" i="3"/>
  <c r="W46" i="3"/>
  <c r="Y45" i="3"/>
  <c r="X45" i="3"/>
  <c r="W45" i="3"/>
  <c r="Y43" i="3"/>
  <c r="X43" i="3"/>
  <c r="W43" i="3"/>
  <c r="Y42" i="3"/>
  <c r="X42" i="3"/>
  <c r="W42" i="3"/>
  <c r="Y41" i="3"/>
  <c r="X41" i="3"/>
  <c r="W41" i="3"/>
  <c r="Y39" i="3"/>
  <c r="X39" i="3"/>
  <c r="W39" i="3"/>
  <c r="Y37" i="3"/>
  <c r="X37" i="3"/>
  <c r="W37" i="3"/>
  <c r="Y34" i="3"/>
  <c r="X34" i="3"/>
  <c r="W34" i="3"/>
  <c r="Y33" i="3"/>
  <c r="X33" i="3"/>
  <c r="W33" i="3"/>
  <c r="Y32" i="3"/>
  <c r="X32" i="3"/>
  <c r="W32" i="3"/>
  <c r="Y31" i="3"/>
  <c r="X31" i="3"/>
  <c r="W31" i="3"/>
  <c r="Y30" i="3"/>
  <c r="X30" i="3"/>
  <c r="W30" i="3"/>
  <c r="Y29" i="3"/>
  <c r="X29" i="3"/>
  <c r="W29" i="3"/>
  <c r="Y28" i="3"/>
  <c r="X28" i="3"/>
  <c r="W28" i="3"/>
  <c r="Y27" i="3"/>
  <c r="X27" i="3"/>
  <c r="W27" i="3"/>
  <c r="Y25" i="3"/>
  <c r="X25" i="3"/>
  <c r="W25" i="3"/>
  <c r="Y24" i="3"/>
  <c r="X24" i="3"/>
  <c r="W24" i="3"/>
  <c r="Y22" i="3"/>
  <c r="X22" i="3"/>
  <c r="W22" i="3"/>
  <c r="Y21" i="3"/>
  <c r="X21" i="3"/>
  <c r="W21" i="3"/>
  <c r="Y20" i="3"/>
  <c r="X20" i="3"/>
  <c r="W20" i="3"/>
  <c r="Y19" i="3"/>
  <c r="X19" i="3"/>
  <c r="W19" i="3"/>
  <c r="T217" i="3"/>
  <c r="S217" i="3"/>
  <c r="R217" i="3"/>
  <c r="T212" i="3"/>
  <c r="S212" i="3"/>
  <c r="R212" i="3"/>
  <c r="T204" i="3"/>
  <c r="T203" i="3" s="1"/>
  <c r="S204" i="3"/>
  <c r="S203" i="3" s="1"/>
  <c r="R204" i="3"/>
  <c r="T200" i="3"/>
  <c r="T199" i="3" s="1"/>
  <c r="S200" i="3"/>
  <c r="S199" i="3" s="1"/>
  <c r="R200" i="3"/>
  <c r="T159" i="3"/>
  <c r="S159" i="3"/>
  <c r="R159" i="3"/>
  <c r="T158" i="3"/>
  <c r="S158" i="3"/>
  <c r="R158" i="3"/>
  <c r="T53" i="3"/>
  <c r="S53" i="3"/>
  <c r="R53" i="3"/>
  <c r="T52" i="3"/>
  <c r="S52" i="3"/>
  <c r="R52" i="3"/>
  <c r="T51" i="3"/>
  <c r="S51" i="3"/>
  <c r="R51" i="3"/>
  <c r="T49" i="3"/>
  <c r="S49" i="3"/>
  <c r="R49" i="3"/>
  <c r="T48" i="3"/>
  <c r="T47" i="3" s="1"/>
  <c r="T10" i="3" s="1"/>
  <c r="S48" i="3"/>
  <c r="S47" i="3" s="1"/>
  <c r="S10" i="3" s="1"/>
  <c r="R48" i="3"/>
  <c r="T46" i="3"/>
  <c r="S46" i="3"/>
  <c r="R46" i="3"/>
  <c r="T45" i="3"/>
  <c r="S45" i="3"/>
  <c r="R45" i="3"/>
  <c r="T43" i="3"/>
  <c r="S43" i="3"/>
  <c r="R43" i="3"/>
  <c r="T42" i="3"/>
  <c r="S42" i="3"/>
  <c r="R42" i="3"/>
  <c r="T41" i="3"/>
  <c r="S41" i="3"/>
  <c r="R41" i="3"/>
  <c r="T39" i="3"/>
  <c r="S39" i="3"/>
  <c r="R39" i="3"/>
  <c r="T37" i="3"/>
  <c r="S37" i="3"/>
  <c r="R37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9" i="3"/>
  <c r="S29" i="3"/>
  <c r="R29" i="3"/>
  <c r="T28" i="3"/>
  <c r="S28" i="3"/>
  <c r="R28" i="3"/>
  <c r="T27" i="3"/>
  <c r="S27" i="3"/>
  <c r="R27" i="3"/>
  <c r="T25" i="3"/>
  <c r="S25" i="3"/>
  <c r="R25" i="3"/>
  <c r="T24" i="3"/>
  <c r="S24" i="3"/>
  <c r="R24" i="3"/>
  <c r="T22" i="3"/>
  <c r="S22" i="3"/>
  <c r="R22" i="3"/>
  <c r="T21" i="3"/>
  <c r="S21" i="3"/>
  <c r="R21" i="3"/>
  <c r="T20" i="3"/>
  <c r="S20" i="3"/>
  <c r="R20" i="3"/>
  <c r="T19" i="3"/>
  <c r="S19" i="3"/>
  <c r="R19" i="3"/>
  <c r="O217" i="3"/>
  <c r="M217" i="3"/>
  <c r="O212" i="3"/>
  <c r="M212" i="3"/>
  <c r="O204" i="3"/>
  <c r="O203" i="3" s="1"/>
  <c r="M204" i="3"/>
  <c r="O200" i="3"/>
  <c r="O199" i="3" s="1"/>
  <c r="M200" i="3"/>
  <c r="O159" i="3"/>
  <c r="M159" i="3"/>
  <c r="O158" i="3"/>
  <c r="M158" i="3"/>
  <c r="O53" i="3"/>
  <c r="M53" i="3"/>
  <c r="O52" i="3"/>
  <c r="M52" i="3"/>
  <c r="O51" i="3"/>
  <c r="M51" i="3"/>
  <c r="O49" i="3"/>
  <c r="M49" i="3"/>
  <c r="O48" i="3"/>
  <c r="O47" i="3" s="1"/>
  <c r="O10" i="3" s="1"/>
  <c r="M48" i="3"/>
  <c r="O46" i="3"/>
  <c r="M46" i="3"/>
  <c r="L46" i="3" s="1"/>
  <c r="O45" i="3"/>
  <c r="M45" i="3"/>
  <c r="O43" i="3"/>
  <c r="M43" i="3"/>
  <c r="O42" i="3"/>
  <c r="M42" i="3"/>
  <c r="O41" i="3"/>
  <c r="M41" i="3"/>
  <c r="O39" i="3"/>
  <c r="M39" i="3"/>
  <c r="O37" i="3"/>
  <c r="M37" i="3"/>
  <c r="O34" i="3"/>
  <c r="M34" i="3"/>
  <c r="O33" i="3"/>
  <c r="M33" i="3"/>
  <c r="L33" i="3" s="1"/>
  <c r="O32" i="3"/>
  <c r="M32" i="3"/>
  <c r="O31" i="3"/>
  <c r="M31" i="3"/>
  <c r="O30" i="3"/>
  <c r="M30" i="3"/>
  <c r="O29" i="3"/>
  <c r="M29" i="3"/>
  <c r="O28" i="3"/>
  <c r="M28" i="3"/>
  <c r="O25" i="3"/>
  <c r="M25" i="3"/>
  <c r="O24" i="3"/>
  <c r="M24" i="3"/>
  <c r="O22" i="3"/>
  <c r="M22" i="3"/>
  <c r="O21" i="3"/>
  <c r="M21" i="3"/>
  <c r="O20" i="3"/>
  <c r="M20" i="3"/>
  <c r="O19" i="3"/>
  <c r="M19" i="3"/>
  <c r="J217" i="3"/>
  <c r="I217" i="3"/>
  <c r="H217" i="3"/>
  <c r="J212" i="3"/>
  <c r="I212" i="3"/>
  <c r="H212" i="3"/>
  <c r="J204" i="3"/>
  <c r="J203" i="3" s="1"/>
  <c r="I204" i="3"/>
  <c r="I203" i="3" s="1"/>
  <c r="H204" i="3"/>
  <c r="J200" i="3"/>
  <c r="J199" i="3" s="1"/>
  <c r="I200" i="3"/>
  <c r="I199" i="3" s="1"/>
  <c r="H200" i="3"/>
  <c r="J159" i="3"/>
  <c r="I159" i="3"/>
  <c r="H159" i="3"/>
  <c r="J158" i="3"/>
  <c r="I158" i="3"/>
  <c r="H158" i="3"/>
  <c r="J53" i="3"/>
  <c r="I53" i="3"/>
  <c r="H53" i="3"/>
  <c r="J52" i="3"/>
  <c r="I52" i="3"/>
  <c r="H52" i="3"/>
  <c r="J51" i="3"/>
  <c r="I51" i="3"/>
  <c r="H51" i="3"/>
  <c r="J49" i="3"/>
  <c r="I49" i="3"/>
  <c r="H49" i="3"/>
  <c r="J48" i="3"/>
  <c r="J47" i="3" s="1"/>
  <c r="J10" i="3" s="1"/>
  <c r="I48" i="3"/>
  <c r="I47" i="3" s="1"/>
  <c r="I10" i="3" s="1"/>
  <c r="H48" i="3"/>
  <c r="J46" i="3"/>
  <c r="I46" i="3"/>
  <c r="H46" i="3"/>
  <c r="J45" i="3"/>
  <c r="I45" i="3"/>
  <c r="H45" i="3"/>
  <c r="J43" i="3"/>
  <c r="I43" i="3"/>
  <c r="H43" i="3"/>
  <c r="J42" i="3"/>
  <c r="I42" i="3"/>
  <c r="H42" i="3"/>
  <c r="J41" i="3"/>
  <c r="I41" i="3"/>
  <c r="H41" i="3"/>
  <c r="J39" i="3"/>
  <c r="I39" i="3"/>
  <c r="H39" i="3"/>
  <c r="J37" i="3"/>
  <c r="I37" i="3"/>
  <c r="H37" i="3"/>
  <c r="J34" i="3"/>
  <c r="I34" i="3"/>
  <c r="H34" i="3"/>
  <c r="J33" i="3"/>
  <c r="I33" i="3"/>
  <c r="H33" i="3"/>
  <c r="J32" i="3"/>
  <c r="I32" i="3"/>
  <c r="H32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5" i="3"/>
  <c r="I25" i="3"/>
  <c r="H25" i="3"/>
  <c r="J24" i="3"/>
  <c r="I24" i="3"/>
  <c r="H24" i="3"/>
  <c r="J22" i="3"/>
  <c r="I22" i="3"/>
  <c r="H22" i="3"/>
  <c r="J21" i="3"/>
  <c r="I21" i="3"/>
  <c r="H21" i="3"/>
  <c r="J20" i="3"/>
  <c r="I20" i="3"/>
  <c r="H20" i="3"/>
  <c r="J19" i="3"/>
  <c r="I19" i="3"/>
  <c r="H19" i="3"/>
  <c r="H18" i="3"/>
  <c r="I40" i="3" l="1"/>
  <c r="S36" i="3"/>
  <c r="T44" i="3"/>
  <c r="Q20" i="3"/>
  <c r="Q30" i="3"/>
  <c r="Q42" i="3"/>
  <c r="Q53" i="3"/>
  <c r="S211" i="3"/>
  <c r="S198" i="3" s="1"/>
  <c r="G22" i="3"/>
  <c r="G32" i="3"/>
  <c r="G159" i="3"/>
  <c r="L30" i="3"/>
  <c r="L42" i="3"/>
  <c r="L53" i="3"/>
  <c r="T40" i="3"/>
  <c r="S44" i="3"/>
  <c r="Q49" i="3"/>
  <c r="Y40" i="3"/>
  <c r="X44" i="3"/>
  <c r="V49" i="3"/>
  <c r="O36" i="3"/>
  <c r="O157" i="3"/>
  <c r="S26" i="3"/>
  <c r="V20" i="3"/>
  <c r="X26" i="3"/>
  <c r="V30" i="3"/>
  <c r="X36" i="3"/>
  <c r="V42" i="3"/>
  <c r="Y44" i="3"/>
  <c r="V53" i="3"/>
  <c r="X211" i="3"/>
  <c r="X198" i="3" s="1"/>
  <c r="J40" i="3"/>
  <c r="I44" i="3"/>
  <c r="G49" i="3"/>
  <c r="L20" i="3"/>
  <c r="L49" i="3"/>
  <c r="Q33" i="3"/>
  <c r="T36" i="3"/>
  <c r="Q46" i="3"/>
  <c r="T211" i="3"/>
  <c r="T198" i="3" s="1"/>
  <c r="V33" i="3"/>
  <c r="Y36" i="3"/>
  <c r="V46" i="3"/>
  <c r="Y211" i="3"/>
  <c r="Y198" i="3" s="1"/>
  <c r="G20" i="3"/>
  <c r="G30" i="3"/>
  <c r="I36" i="3"/>
  <c r="G42" i="3"/>
  <c r="J44" i="3"/>
  <c r="G53" i="3"/>
  <c r="I211" i="3"/>
  <c r="I198" i="3" s="1"/>
  <c r="O211" i="3"/>
  <c r="O198" i="3" s="1"/>
  <c r="V28" i="3"/>
  <c r="V39" i="3"/>
  <c r="O44" i="3"/>
  <c r="I23" i="3"/>
  <c r="Y157" i="3"/>
  <c r="O40" i="3"/>
  <c r="G33" i="3"/>
  <c r="J36" i="3"/>
  <c r="G46" i="3"/>
  <c r="J211" i="3"/>
  <c r="J198" i="3" s="1"/>
  <c r="L39" i="3"/>
  <c r="Q21" i="3"/>
  <c r="L19" i="3"/>
  <c r="L29" i="3"/>
  <c r="L52" i="3"/>
  <c r="L22" i="3"/>
  <c r="L32" i="3"/>
  <c r="L159" i="3"/>
  <c r="L217" i="3"/>
  <c r="O23" i="3"/>
  <c r="L31" i="3"/>
  <c r="L43" i="3"/>
  <c r="L21" i="3"/>
  <c r="L25" i="3"/>
  <c r="O26" i="3"/>
  <c r="L34" i="3"/>
  <c r="O50" i="3"/>
  <c r="V19" i="3"/>
  <c r="V29" i="3"/>
  <c r="V52" i="3"/>
  <c r="V217" i="3"/>
  <c r="Y26" i="3"/>
  <c r="Y23" i="3"/>
  <c r="Y50" i="3"/>
  <c r="V22" i="3"/>
  <c r="V32" i="3"/>
  <c r="X40" i="3"/>
  <c r="V159" i="3"/>
  <c r="V21" i="3"/>
  <c r="V31" i="3"/>
  <c r="V43" i="3"/>
  <c r="X50" i="3"/>
  <c r="X23" i="3"/>
  <c r="V25" i="3"/>
  <c r="V34" i="3"/>
  <c r="X157" i="3"/>
  <c r="W36" i="3"/>
  <c r="V37" i="3"/>
  <c r="V24" i="3"/>
  <c r="W23" i="3"/>
  <c r="V41" i="3"/>
  <c r="W40" i="3"/>
  <c r="V45" i="3"/>
  <c r="W44" i="3"/>
  <c r="V27" i="3"/>
  <c r="W26" i="3"/>
  <c r="V212" i="3"/>
  <c r="W211" i="3"/>
  <c r="V200" i="3"/>
  <c r="V199" i="3" s="1"/>
  <c r="W199" i="3"/>
  <c r="V158" i="3"/>
  <c r="W157" i="3"/>
  <c r="V51" i="3"/>
  <c r="W50" i="3"/>
  <c r="V48" i="3"/>
  <c r="V47" i="3" s="1"/>
  <c r="V10" i="3" s="1"/>
  <c r="W47" i="3"/>
  <c r="W10" i="3" s="1"/>
  <c r="V204" i="3"/>
  <c r="V203" i="3" s="1"/>
  <c r="W203" i="3"/>
  <c r="Q19" i="3"/>
  <c r="Q29" i="3"/>
  <c r="Q52" i="3"/>
  <c r="T157" i="3"/>
  <c r="T26" i="3"/>
  <c r="T23" i="3"/>
  <c r="Q31" i="3"/>
  <c r="Q43" i="3"/>
  <c r="T50" i="3"/>
  <c r="Q22" i="3"/>
  <c r="Q32" i="3"/>
  <c r="S40" i="3"/>
  <c r="Q159" i="3"/>
  <c r="S23" i="3"/>
  <c r="Q28" i="3"/>
  <c r="Q39" i="3"/>
  <c r="Q217" i="3"/>
  <c r="S50" i="3"/>
  <c r="Q25" i="3"/>
  <c r="Q34" i="3"/>
  <c r="S157" i="3"/>
  <c r="Q27" i="3"/>
  <c r="R26" i="3"/>
  <c r="Q212" i="3"/>
  <c r="R211" i="3"/>
  <c r="Q41" i="3"/>
  <c r="R40" i="3"/>
  <c r="Q24" i="3"/>
  <c r="R23" i="3"/>
  <c r="Q200" i="3"/>
  <c r="Q199" i="3" s="1"/>
  <c r="R199" i="3"/>
  <c r="Q158" i="3"/>
  <c r="R157" i="3"/>
  <c r="Q45" i="3"/>
  <c r="R44" i="3"/>
  <c r="Q37" i="3"/>
  <c r="R36" i="3"/>
  <c r="Q51" i="3"/>
  <c r="R50" i="3"/>
  <c r="Q48" i="3"/>
  <c r="Q47" i="3" s="1"/>
  <c r="Q10" i="3" s="1"/>
  <c r="R47" i="3"/>
  <c r="R10" i="3" s="1"/>
  <c r="Q204" i="3"/>
  <c r="Q203" i="3" s="1"/>
  <c r="R203" i="3"/>
  <c r="J157" i="3"/>
  <c r="G28" i="3"/>
  <c r="G39" i="3"/>
  <c r="J26" i="3"/>
  <c r="J23" i="3"/>
  <c r="G21" i="3"/>
  <c r="G25" i="3"/>
  <c r="G34" i="3"/>
  <c r="J50" i="3"/>
  <c r="G19" i="3"/>
  <c r="G29" i="3"/>
  <c r="G52" i="3"/>
  <c r="I26" i="3"/>
  <c r="G217" i="3"/>
  <c r="G31" i="3"/>
  <c r="G43" i="3"/>
  <c r="I50" i="3"/>
  <c r="I157" i="3"/>
  <c r="G41" i="3"/>
  <c r="H40" i="3"/>
  <c r="G45" i="3"/>
  <c r="H44" i="3"/>
  <c r="G37" i="3"/>
  <c r="H36" i="3"/>
  <c r="G51" i="3"/>
  <c r="H50" i="3"/>
  <c r="G158" i="3"/>
  <c r="H157" i="3"/>
  <c r="G27" i="3"/>
  <c r="H26" i="3"/>
  <c r="G212" i="3"/>
  <c r="H211" i="3"/>
  <c r="G24" i="3"/>
  <c r="H23" i="3"/>
  <c r="G200" i="3"/>
  <c r="G199" i="3" s="1"/>
  <c r="H199" i="3"/>
  <c r="H17" i="3"/>
  <c r="G48" i="3"/>
  <c r="G47" i="3" s="1"/>
  <c r="G10" i="3" s="1"/>
  <c r="H47" i="3"/>
  <c r="H10" i="3" s="1"/>
  <c r="G204" i="3"/>
  <c r="G203" i="3" s="1"/>
  <c r="H203" i="3"/>
  <c r="L41" i="3"/>
  <c r="M40" i="3"/>
  <c r="L45" i="3"/>
  <c r="M44" i="3"/>
  <c r="L212" i="3"/>
  <c r="M211" i="3"/>
  <c r="L24" i="3"/>
  <c r="M23" i="3"/>
  <c r="L200" i="3"/>
  <c r="M199" i="3"/>
  <c r="L28" i="3"/>
  <c r="M26" i="3"/>
  <c r="L51" i="3"/>
  <c r="M50" i="3"/>
  <c r="L158" i="3"/>
  <c r="M157" i="3"/>
  <c r="L37" i="3"/>
  <c r="M36" i="3"/>
  <c r="L48" i="3"/>
  <c r="M47" i="3"/>
  <c r="M10" i="3" s="1"/>
  <c r="L204" i="3"/>
  <c r="M203" i="3"/>
  <c r="Y18" i="3"/>
  <c r="Y17" i="3" s="1"/>
  <c r="X18" i="3"/>
  <c r="X17" i="3" s="1"/>
  <c r="W18" i="3"/>
  <c r="T18" i="3"/>
  <c r="T17" i="3" s="1"/>
  <c r="S18" i="3"/>
  <c r="S17" i="3" s="1"/>
  <c r="R18" i="3"/>
  <c r="O18" i="3"/>
  <c r="O17" i="3" s="1"/>
  <c r="M18" i="3"/>
  <c r="J18" i="3"/>
  <c r="J17" i="3" s="1"/>
  <c r="I18" i="3"/>
  <c r="I17" i="3" s="1"/>
  <c r="V157" i="3" l="1"/>
  <c r="G157" i="3"/>
  <c r="Q40" i="3"/>
  <c r="E43" i="3"/>
  <c r="E49" i="3"/>
  <c r="X16" i="3"/>
  <c r="Q44" i="3"/>
  <c r="V26" i="3"/>
  <c r="E42" i="3"/>
  <c r="T16" i="3"/>
  <c r="G40" i="3"/>
  <c r="E19" i="3"/>
  <c r="V50" i="3"/>
  <c r="E46" i="3"/>
  <c r="W198" i="3"/>
  <c r="V44" i="3"/>
  <c r="S16" i="3"/>
  <c r="E30" i="3"/>
  <c r="E53" i="3"/>
  <c r="E20" i="3"/>
  <c r="E33" i="3"/>
  <c r="G23" i="3"/>
  <c r="V40" i="3"/>
  <c r="E39" i="3"/>
  <c r="V36" i="3"/>
  <c r="E52" i="3"/>
  <c r="Q50" i="3"/>
  <c r="G36" i="3"/>
  <c r="Q36" i="3"/>
  <c r="E22" i="3"/>
  <c r="G44" i="3"/>
  <c r="E25" i="3"/>
  <c r="E21" i="3"/>
  <c r="E32" i="3"/>
  <c r="E29" i="3"/>
  <c r="Q26" i="3"/>
  <c r="H16" i="3"/>
  <c r="Q23" i="3"/>
  <c r="O16" i="3"/>
  <c r="E217" i="3"/>
  <c r="V211" i="3"/>
  <c r="V198" i="3" s="1"/>
  <c r="Y16" i="3"/>
  <c r="V23" i="3"/>
  <c r="E31" i="3"/>
  <c r="E34" i="3"/>
  <c r="E159" i="3"/>
  <c r="W17" i="3"/>
  <c r="W16" i="3" s="1"/>
  <c r="V18" i="3"/>
  <c r="V17" i="3" s="1"/>
  <c r="Q157" i="3"/>
  <c r="Q211" i="3"/>
  <c r="Q198" i="3" s="1"/>
  <c r="R198" i="3"/>
  <c r="Q18" i="3"/>
  <c r="Q17" i="3" s="1"/>
  <c r="R17" i="3"/>
  <c r="R16" i="3" s="1"/>
  <c r="J16" i="3"/>
  <c r="G18" i="3"/>
  <c r="G17" i="3" s="1"/>
  <c r="G211" i="3"/>
  <c r="G198" i="3" s="1"/>
  <c r="I16" i="3"/>
  <c r="G50" i="3"/>
  <c r="H198" i="3"/>
  <c r="E27" i="3"/>
  <c r="G26" i="3"/>
  <c r="E204" i="3"/>
  <c r="L203" i="3"/>
  <c r="E203" i="3" s="1"/>
  <c r="E51" i="3"/>
  <c r="L50" i="3"/>
  <c r="E212" i="3"/>
  <c r="L211" i="3"/>
  <c r="M17" i="3"/>
  <c r="M16" i="3" s="1"/>
  <c r="L18" i="3"/>
  <c r="L47" i="3"/>
  <c r="E48" i="3"/>
  <c r="E28" i="3"/>
  <c r="L26" i="3"/>
  <c r="L44" i="3"/>
  <c r="E45" i="3"/>
  <c r="M198" i="3"/>
  <c r="L36" i="3"/>
  <c r="E37" i="3"/>
  <c r="E200" i="3"/>
  <c r="L199" i="3"/>
  <c r="E41" i="3"/>
  <c r="L40" i="3"/>
  <c r="L157" i="3"/>
  <c r="E158" i="3"/>
  <c r="E24" i="3"/>
  <c r="L23" i="3"/>
  <c r="E157" i="3" l="1"/>
  <c r="E36" i="3"/>
  <c r="E40" i="3"/>
  <c r="Q16" i="3"/>
  <c r="E44" i="3"/>
  <c r="E211" i="3"/>
  <c r="E23" i="3"/>
  <c r="V16" i="3"/>
  <c r="E50" i="3"/>
  <c r="G16" i="3"/>
  <c r="E26" i="3"/>
  <c r="E199" i="3"/>
  <c r="L198" i="3"/>
  <c r="E198" i="3" s="1"/>
  <c r="L10" i="3"/>
  <c r="E47" i="3"/>
  <c r="E10" i="3" s="1"/>
  <c r="L17" i="3"/>
  <c r="E18" i="3"/>
  <c r="L16" i="3" l="1"/>
  <c r="E16" i="3" s="1"/>
  <c r="E17" i="3"/>
</calcChain>
</file>

<file path=xl/sharedStrings.xml><?xml version="1.0" encoding="utf-8"?>
<sst xmlns="http://schemas.openxmlformats.org/spreadsheetml/2006/main" count="739" uniqueCount="404">
  <si>
    <t xml:space="preserve">แผนปฏิบัติราชการประจำปีงบประมาณ 2556 </t>
  </si>
  <si>
    <t>รหัส 
(ระบุ)</t>
  </si>
  <si>
    <t>ค่าเป้าหมายปี 2556</t>
  </si>
  <si>
    <t xml:space="preserve">ตัวชี้วัด / กิจกรรมการดำเนินงานของผลผลิต / </t>
  </si>
  <si>
    <t>หน่วยนับ</t>
  </si>
  <si>
    <t>ไตรมาส 1</t>
  </si>
  <si>
    <t>ไตรมาส 2</t>
  </si>
  <si>
    <t>ไตรมาส 3</t>
  </si>
  <si>
    <t>ไตรมาส 4</t>
  </si>
  <si>
    <t xml:space="preserve">โครงการยุทธศาสตร์ 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</si>
  <si>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</si>
  <si>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</si>
  <si>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</si>
  <si>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</si>
  <si>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</si>
  <si>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</si>
  <si>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>พ 1.1.7</t>
  </si>
  <si>
    <t>ผลผลิตที่ 1  การบริหารงานทั่วไป สบ.  
 (เงินรายได้)</t>
  </si>
  <si>
    <t>ตัวชี้วัด : เชิงคุณภาพ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</si>
  <si>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</si>
  <si>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</si>
  <si>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ระดับคะแนนเฉลี่ย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</si>
  <si>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</si>
  <si>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</si>
  <si>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</si>
  <si>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</si>
  <si>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</si>
  <si>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</si>
  <si>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</si>
  <si>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</si>
  <si>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</si>
  <si>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</si>
  <si>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</si>
  <si>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</si>
  <si>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</si>
  <si>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</si>
  <si>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</si>
  <si>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</si>
  <si>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</si>
  <si>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</si>
  <si>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</si>
  <si>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</si>
  <si>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</si>
  <si>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</si>
  <si>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</si>
  <si>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>ฉบับ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</si>
  <si>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</si>
  <si>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</si>
  <si>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</si>
  <si>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</si>
  <si>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>ผลผลิตที่ 2 กิจกรรมบริการบรรณสารสนเทศ  
(ก .1.3.6) (เงินรายได้ + เงินกองทุน + เงินแผ่นดิน)</t>
  </si>
  <si>
    <t xml:space="preserve">ตัวชี้วัด : เชิงปริมาณ </t>
  </si>
  <si>
    <t xml:space="preserve">ร้อยละ </t>
  </si>
  <si>
    <t xml:space="preserve">ตัวชี้วัด : เชิงคุณภาพ </t>
  </si>
  <si>
    <t>1. ระดับความพึงพอใจของผู้รับบริการห้องสมุด</t>
  </si>
  <si>
    <t>ระดับ</t>
  </si>
  <si>
    <t>2. ระดับความพึงพอใจของบรรณารักษ์ มุม มสธ. ต่อการดำเนินงานของสำนักบรรณสารสนเทศ</t>
  </si>
  <si>
    <t>กิจกรรมหลักที่ 1 บริการบรรณสารสนเทศ</t>
  </si>
  <si>
    <r>
      <t xml:space="preserve">กิจกรรมย่อย 1.1  </t>
    </r>
    <r>
      <rPr>
        <sz val="12.5"/>
        <color indexed="10"/>
        <rFont val="TH SarabunPSK"/>
        <family val="2"/>
      </rPr>
      <t>จัดหาทรัพยากรสารสนเทศใหม่</t>
    </r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</si>
  <si>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</si>
  <si>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</si>
  <si>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</si>
  <si>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</si>
  <si>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</si>
  <si>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</si>
  <si>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สำเนาเข้าเล่ม วพ./IS/เอกสาร)</t>
  </si>
  <si>
    <t xml:space="preserve">                 (- ขอเบิก/รับบริจาค)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</si>
  <si>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</si>
  <si>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</si>
  <si>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</si>
  <si>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</si>
  <si>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น.บริการสื่อโสตฯ)</t>
  </si>
  <si>
    <t xml:space="preserve">                  (- จัดซื้อ)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</si>
  <si>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</si>
  <si>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</si>
  <si>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</si>
  <si>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</si>
  <si>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</si>
  <si>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</si>
  <si>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ฐาน-ชื่อเรื่อง</t>
  </si>
  <si>
    <t xml:space="preserve">                     (ฐานข้อมูล)   </t>
  </si>
  <si>
    <t xml:space="preserve">                     (e-Books , e-Journal)</t>
  </si>
  <si>
    <t>ชื่อเรื่อง-ฐาน</t>
  </si>
  <si>
    <t xml:space="preserve">                 (- จัดซื้อสื่ออิเล็กทรอนิกส์ Offline)</t>
  </si>
  <si>
    <t>แผ่น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</si>
  <si>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</si>
  <si>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</si>
  <si>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</si>
  <si>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</si>
  <si>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</si>
  <si>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บทความ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</si>
  <si>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</si>
  <si>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</si>
  <si>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r>
      <t xml:space="preserve">กิจกรรมย่อย 1.2  </t>
    </r>
    <r>
      <rPr>
        <sz val="12.5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</si>
  <si>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</si>
  <si>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</si>
  <si>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</si>
  <si>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สื่อโสตฯ สื่ออิเล็กทรอนิกส์   
(น.วิเคราะห์ฯ) 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</si>
  <si>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</si>
  <si>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</si>
  <si>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</si>
  <si>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</si>
  <si>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</si>
  <si>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>บัญชี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</si>
  <si>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</si>
  <si>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</si>
  <si>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</si>
  <si>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</si>
  <si>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</si>
  <si>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</si>
  <si>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</si>
  <si>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</si>
  <si>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</si>
  <si>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</si>
  <si>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     (• น.จัดหาฯ  (e-Book และฐานข้อมูล)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</si>
  <si>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</si>
  <si>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</si>
  <si>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</si>
  <si>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สารสนเทศการศึกษาทางไกล) </t>
  </si>
  <si>
    <r>
      <t xml:space="preserve">กิจกรรมย่อย 1.3  </t>
    </r>
    <r>
      <rPr>
        <sz val="12.5"/>
        <color indexed="10"/>
        <rFont val="TH SarabunPSK"/>
        <family val="2"/>
      </rPr>
      <t>อนุรักษ์วัสดุสารสนเทศ</t>
    </r>
  </si>
  <si>
    <t>เล่ม-เรื่อง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</si>
  <si>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</si>
  <si>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</si>
  <si>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</si>
  <si>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ร.7)</t>
    </r>
    <r>
      <rPr>
        <sz val="12.5"/>
        <color indexed="8"/>
        <rFont val="TH SarabunPSK"/>
        <family val="2"/>
      </rPr>
      <t xml:space="preserve">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</si>
  <si>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</si>
  <si>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</si>
  <si>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r>
      <t xml:space="preserve">กิจกรรมย่อย 2.1 </t>
    </r>
    <r>
      <rPr>
        <sz val="12.5"/>
        <color indexed="10"/>
        <rFont val="TH SarabunPSK"/>
        <family val="2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</si>
  <si>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</si>
  <si>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</si>
  <si>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จดหมายเหตุ)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</si>
  <si>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</si>
  <si>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</si>
  <si>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</si>
  <si>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</si>
  <si>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</si>
  <si>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</si>
  <si>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</si>
  <si>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สารสนเทศ ร.7)</t>
  </si>
  <si>
    <t xml:space="preserve">              (• การศึกษาทางไกล)</t>
  </si>
  <si>
    <t xml:space="preserve">              (• จดหมายเหตุ)</t>
  </si>
  <si>
    <t xml:space="preserve">         5) งานบริการการใช้ทรัพยากรสารสนเทศ 
(การจัดเรียงขึ้นชั้น)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</si>
  <si>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</si>
  <si>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</si>
  <si>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</si>
  <si>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6) งานบริการนำส่งเอกสาร</t>
  </si>
  <si>
    <t>เรื่อง</t>
  </si>
  <si>
    <t xml:space="preserve">         7) งานบริการข่าวสารทันสมัย</t>
  </si>
  <si>
    <t xml:space="preserve">               (• น.บริการสื่อสิ่งพิมพ์ต่อเนื่อง)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</si>
  <si>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</si>
  <si>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</si>
  <si>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</si>
  <si>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</si>
  <si>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</si>
  <si>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r>
      <t xml:space="preserve">กิจกรรมย่อย 2.3 </t>
    </r>
    <r>
      <rPr>
        <sz val="12.5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</si>
  <si>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t xml:space="preserve">           (- ศูนย์บริการการศึกษาเฉพาะกิจ มุม มสธ.    (81 แห่ง)</t>
  </si>
  <si>
    <t xml:space="preserve">           (- ศูนย์วิทยบริการบัณฑิตศึกษา   (2 แห่ง)</t>
  </si>
  <si>
    <r>
      <t xml:space="preserve">กิจกรรมย่อย 2.4  </t>
    </r>
    <r>
      <rPr>
        <sz val="12.5"/>
        <color indexed="10"/>
        <rFont val="TH SarabunPSK"/>
        <family val="2"/>
      </rPr>
      <t>บริการหน่วยงานภายใน</t>
    </r>
  </si>
  <si>
    <r>
      <t xml:space="preserve">          (- จัดหาหนังสือให้แก่นักศึกษาคณาจารย์ในระดับบัณฑิตศึกษา) </t>
    </r>
    <r>
      <rPr>
        <sz val="12.5"/>
        <color indexed="36"/>
        <rFont val="TH SarabunPSK"/>
        <family val="2"/>
      </rPr>
      <t>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  </r>
  </si>
  <si>
    <t xml:space="preserve">          (-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</si>
  <si>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2.5"/>
        <color indexed="10"/>
        <rFont val="TH SarabunPSK"/>
        <family val="2"/>
      </rPr>
      <t>เผยแพร่สารสนเทศของมหาวิทยาลัย</t>
    </r>
  </si>
  <si>
    <t xml:space="preserve">        1) สารสนเทศในวาระพิธีพระราชทานปริญญาบัตร</t>
  </si>
  <si>
    <t xml:space="preserve">             (- นำชมห้อง ร.7 แก่บัณฑิต มหาบัณฑิต และผู้สนใจ)</t>
  </si>
  <si>
    <t>คน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</si>
  <si>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</si>
  <si>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</si>
  <si>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</si>
  <si>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r>
      <t xml:space="preserve">กิจกรรมย่อย 2.6 </t>
    </r>
    <r>
      <rPr>
        <sz val="12.5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</si>
  <si>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</si>
  <si>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</si>
  <si>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    (• น.บริการสื่อสิ่งพิมพ์)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</si>
  <si>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</si>
  <si>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</si>
  <si>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</si>
  <si>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r>
      <t xml:space="preserve">กิจกรรมย่อย 4.1  </t>
    </r>
    <r>
      <rPr>
        <sz val="12.5"/>
        <color indexed="10"/>
        <rFont val="TH SarabunPSK"/>
        <family val="2"/>
      </rPr>
      <t>ความร่วมมือโครงการ ThaiLIS , โครงการพัฒนาห้องสมุดสถาบันอุดมศึกษา  , ความร่วมมือ PULINET)</t>
    </r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</si>
  <si>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</si>
  <si>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</si>
  <si>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</si>
  <si>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</si>
  <si>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</si>
  <si>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</si>
  <si>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r>
      <t xml:space="preserve">        2) คณะทำงานฝ่ายพัฒนาทรัพยากรสาร</t>
    </r>
    <r>
      <rPr>
        <sz val="12.5"/>
        <color indexed="8"/>
        <rFont val="TH SarabunPSK"/>
        <family val="2"/>
      </rPr>
      <t>นิเทศ</t>
    </r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</si>
  <si>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</si>
  <si>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</si>
  <si>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r>
      <t xml:space="preserve">        5) คณะทำงานฝ่าย</t>
    </r>
    <r>
      <rPr>
        <sz val="12.5"/>
        <rFont val="TH SarabunPSK"/>
        <family val="2"/>
      </rPr>
      <t>วารสารและเอกสาร</t>
    </r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</si>
  <si>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</si>
  <si>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</si>
  <si>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</si>
  <si>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</si>
  <si>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</si>
  <si>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</si>
  <si>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</si>
  <si>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</si>
  <si>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</si>
  <si>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ก 2.3.2</t>
  </si>
  <si>
    <r>
      <t xml:space="preserve">โครงการที่ 1  โครงการพัฒนาห้องสมุดดิจิทัล  
</t>
    </r>
    <r>
      <rPr>
        <b/>
        <u/>
        <sz val="12.5"/>
        <color indexed="8"/>
        <rFont val="TH SarabunPSK"/>
        <family val="2"/>
      </rPr>
      <t xml:space="preserve">(ก  2.3.2) </t>
    </r>
    <r>
      <rPr>
        <b/>
        <sz val="12.5"/>
        <color indexed="8"/>
        <rFont val="TH SarabunPSK"/>
        <family val="2"/>
      </rPr>
      <t xml:space="preserve">  (เงินรายได้ + เงินคงคลัง)</t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</si>
  <si>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</si>
  <si>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</si>
  <si>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 และนิทรรศการออนไลน์ที่พัฒนาใหม่</t>
  </si>
  <si>
    <t>ฐานข้อมูล/เว็บ/เรื่อง</t>
  </si>
  <si>
    <t xml:space="preserve">3. จำนวนระเบียนรายการเอกสารจดหมายเหตุมหาวิทยาลัยทางอิเล็กทรอนิกส์ที่จัดทำได้
 </t>
  </si>
  <si>
    <t>กิจกรรมหลักที่ 1 การพัฒนาฐานข้อมูล เว็บไซต์ และนิทรรศการออนไลน์</t>
  </si>
  <si>
    <t xml:space="preserve">   1.1 พัฒนาฐานข้อมูล เว็บไซต์ และนิทรรศการออนไลน์ (ใหม่)</t>
  </si>
  <si>
    <t>ระบบ/เว็บไซต์/เรื่อง</t>
  </si>
  <si>
    <t>ระบบ</t>
  </si>
  <si>
    <t>เว็บไซต์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</si>
  <si>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</si>
  <si>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      2) ฐานข้อมูลสารสนเทศดิจิทัลศาสตราจารย์ ดร.วิจิตร ศรีสอ้าน</t>
  </si>
  <si>
    <t xml:space="preserve">         3) ฐานข้อมูลสารสนเทศคลังปัญญา ตำรา มสธ. (ใหม่)</t>
  </si>
  <si>
    <t xml:space="preserve">         4) ฐานข้อมูลสารสนเทศดิจิทัลวิทยานิพนธ์บัณฑิตศึกษา มสธ. ในระบบ TDC</t>
  </si>
  <si>
    <t xml:space="preserve">         5) ฐานข้อมูลสารสนเทศดิจิทัลบทความวารสาร มสธ. ในระบบ TDC</t>
  </si>
  <si>
    <t>หน้า</t>
  </si>
  <si>
    <r>
      <t xml:space="preserve">               (</t>
    </r>
    <r>
      <rPr>
        <sz val="12.5"/>
        <color indexed="8"/>
        <rFont val="TH SarabunPSK"/>
        <family val="2"/>
      </rPr>
      <t>•  ศูนย์เทคโนฯ )</t>
    </r>
  </si>
  <si>
    <t xml:space="preserve">               (•  สารสนเทศ ร.7) </t>
  </si>
  <si>
    <t>รายการ/ครั้ง</t>
  </si>
  <si>
    <t>รายการ</t>
  </si>
  <si>
    <t>ของหน่วยงาน.......สำนักบรรณสารสนเทศ...........</t>
  </si>
  <si>
    <t>≥ 20</t>
  </si>
  <si>
    <t xml:space="preserve">   1.3 พัฒนาสารสนเทศดิจิทัลในระบบ e-Reserves</t>
  </si>
  <si>
    <t xml:space="preserve">         - จัดทำระเบียนรายการเอกสารจดหมายเหตุทางอิเล็กทรอนิกส์</t>
  </si>
  <si>
    <t xml:space="preserve">   1.5 พัฒนาระบบสืบค้นเอกสารจดหมายเหตุทางอิเล็กทรอนิกส์</t>
  </si>
  <si>
    <t xml:space="preserve">        - (ศูนย์เทคโนฯ : ทุกช่องทางยกเว้นฐานข้อมูลออนไลน์)</t>
  </si>
  <si>
    <t xml:space="preserve">   2.1 แผน/โครงการและงบประมาณ</t>
  </si>
  <si>
    <t xml:space="preserve">        1. จัดทำแผน/โครงการและงบประมาณประจำปี</t>
  </si>
  <si>
    <t>ครั้ง/ฉบับ</t>
  </si>
  <si>
    <t xml:space="preserve">   2.2 คำรับรองฯ และการประเมินผลการปฏิบัติราชการประจำปี</t>
  </si>
  <si>
    <t xml:space="preserve">        1. จัดทำคำรับรองฯ</t>
  </si>
  <si>
    <t xml:space="preserve">        2. รายงานการประเมินผลตามคำรับรองฯ รอบ 6 , 9 , 12 เดือน</t>
  </si>
  <si>
    <t xml:space="preserve">   2.3 รายงานการประกันคุณภาพการศึกษาของหน่วยงาน</t>
  </si>
  <si>
    <t xml:space="preserve">   2.4 ระบบควบคุมภายในและบริหารความเสี่ยง</t>
  </si>
  <si>
    <t xml:space="preserve">        1. ทำแผนบริหารความเสี่ยงและระบบควบคุมภายใน</t>
  </si>
  <si>
    <t xml:space="preserve">        2. รายงานผลการดำเนินงานตามแผนบริหารความเสี่ยงและควบคุมภายใน</t>
  </si>
  <si>
    <t xml:space="preserve">   2.5 การจัดการความรู้</t>
  </si>
  <si>
    <t xml:space="preserve">        1 ดำเนินการจัดการความรู้ตามเกณฑ์มาตรฐาน สกอ.</t>
  </si>
  <si>
    <t xml:space="preserve">   2.6 จัดทำข้อมูลการประเมินผลการพิจารณาเลื่อนเงินเดือนประจำปี</t>
  </si>
  <si>
    <t xml:space="preserve">   2.7 ควบคุมงบประมาณ และเบิกจ่ายงบประมาณ</t>
  </si>
  <si>
    <t xml:space="preserve">            -  การให้การศึกษาค้นคว้า/การใช้ห้องสมุดตามกิจกรรมมหาวิทยาลัย (อบรมเข้มชุดวิชาประสบการณ์วิชาชีพ ,  สัมมนาเข้ม วพ./ดุษฎีนิพนธ์ , ปฐมนิเทศนักศึกษาใหม่ ระดับบัณฑิตศึกษา)</t>
  </si>
  <si>
    <t xml:space="preserve">            -  การให้การศึกษาค้นคว้า/การใช้ห้องสมุดเป็นรายบุคคล/กลุ่ม ณ จุดบริการ)</t>
  </si>
  <si>
    <r>
      <t xml:space="preserve">          2) วารสาร    </t>
    </r>
    <r>
      <rPr>
        <sz val="12.5"/>
        <color indexed="8"/>
        <rFont val="TH SarabunPSK"/>
        <family val="2"/>
      </rPr>
      <t>(ส่วนกลาง 480 , ศวน. 120 ชื่อเรื่อง)  (นับซ้ำ)</t>
    </r>
  </si>
  <si>
    <t xml:space="preserve">                (• น.บริการสื่อโสตทัศน์)</t>
  </si>
  <si>
    <r>
      <t xml:space="preserve">กิจกรรมย่อย 4.3 </t>
    </r>
    <r>
      <rPr>
        <sz val="12.5"/>
        <color indexed="10"/>
        <rFont val="TH SarabunPSK"/>
        <family val="2"/>
      </rPr>
      <t xml:space="preserve">กิจกรรมความร่วมมือกับเครือข่ายบริการห้องสมุดของ มสธ. </t>
    </r>
  </si>
  <si>
    <r>
      <t xml:space="preserve">กิจกรรมย่อย 4.2 </t>
    </r>
    <r>
      <rPr>
        <sz val="12.5"/>
        <color indexed="10"/>
        <rFont val="TH SarabunPSK"/>
        <family val="2"/>
      </rPr>
      <t xml:space="preserve">กิจกรรมความร่วมมือกับหน่วยงานภายนอก  เช่น      กรมราชทัณฑ์ </t>
    </r>
  </si>
  <si>
    <t xml:space="preserve">         1)  สำรวจและจำหน่ายออกหนังสือชั้นปิด (น.จัดหา)</t>
  </si>
  <si>
    <r>
      <t xml:space="preserve">กิจกรรมย่อย 2.2 </t>
    </r>
    <r>
      <rPr>
        <sz val="12.5"/>
        <color indexed="10"/>
        <rFont val="TH SarabunPSK"/>
        <family val="2"/>
      </rPr>
      <t>บริการระหว่างห้องสมุด</t>
    </r>
  </si>
  <si>
    <t xml:space="preserve">             1.4) บัญชีรายการเอกสารจดหมายเหตุรัชกาลที่ 7  </t>
  </si>
  <si>
    <t>กลุ่ม</t>
  </si>
  <si>
    <t xml:space="preserve">             1.3) บัญชีคุมแฟ้มเอกสารจดหมายเหตุมหาวิทยาลัย 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</si>
  <si>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</si>
  <si>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</si>
  <si>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r>
      <t xml:space="preserve">กิจกรรมย่อย 1.4  </t>
    </r>
    <r>
      <rPr>
        <sz val="12.5"/>
        <color indexed="10"/>
        <rFont val="TH SarabunPSK"/>
        <family val="2"/>
      </rPr>
      <t xml:space="preserve">สำรวจและจำหน่ายออกทรัพยากรสารสนเทศ  </t>
    </r>
  </si>
  <si>
    <t xml:space="preserve">                (• จดหมายเหตุ)</t>
  </si>
  <si>
    <t xml:space="preserve">        2) เผยแพร่สารสนเทศในช่องทางต่างๆ </t>
  </si>
  <si>
    <t xml:space="preserve">            2.1)  การจัดทำสื่อประชาสัมพันธ์</t>
  </si>
  <si>
    <t xml:space="preserve">            2.2)  จัดนิทรรศการ</t>
  </si>
  <si>
    <t xml:space="preserve">            2.3)  แนะนำทรัพยากรสารสนเทศ</t>
  </si>
  <si>
    <t xml:space="preserve">            2.4)  นำชมห้องพระบาทสมเด็จพระปกเกล้าฯ</t>
  </si>
  <si>
    <t xml:space="preserve">      2) จัดสื่อการศึกษาทดแทน มุม มสธ.ที่ประสบอุทกภัยและปรับปรุง
ห้องสมุดใหม่ 4 แห่ง : อ่างทอง ปทุมธานี ลพบุรี กทม.(ภาษีเจริญ)</t>
  </si>
  <si>
    <t>แห่ง</t>
  </si>
  <si>
    <r>
      <t xml:space="preserve">    </t>
    </r>
    <r>
      <rPr>
        <sz val="12.5"/>
        <rFont val="TH SarabunPSK"/>
        <family val="2"/>
      </rPr>
      <t xml:space="preserve">  1) นิเทศงาน มุม มสธ. 2 ครั้ง</t>
    </r>
  </si>
  <si>
    <t xml:space="preserve">   1.2 พัฒนาสารสนเทศดิจิทัลในระบบห้องสมุดดิจิทัลจาก 5 ฐานข้อมูล</t>
  </si>
  <si>
    <t xml:space="preserve">         4) จัดทำนิทรรศการออนไลน์</t>
  </si>
  <si>
    <t xml:space="preserve">                  (• น.ห้องสมุดสาขา) ชุดวิชา (19,100) + หนังสืออ่านประกอบ (2,484)</t>
  </si>
  <si>
    <t xml:space="preserve">               (• น.จัดหาฯ) แนะนำหนังสือใหม่บนเว็บเพจ</t>
  </si>
  <si>
    <t xml:space="preserve">         2)  สำรวจและจำหน่ายออกวิทยานิพนธ์ที่ไม่มีการใช้งาน 
(น.บริการสื่อสิ่งพิมพ์)</t>
  </si>
  <si>
    <r>
      <t xml:space="preserve">              (•  บริการสื่อสิ่งพิมพ์   (walk in , โทรศัพท์ ,โทรสาร , e-mail)</t>
    </r>
    <r>
      <rPr>
        <sz val="12.5"/>
        <color rgb="FF00B0F0"/>
        <rFont val="TH SarabunPSK"/>
        <family val="2"/>
      </rPr>
      <t xml:space="preserve"> </t>
    </r>
  </si>
  <si>
    <t xml:space="preserve">        - (น.บริการสื่อสิ่งพิมพ์ :  เฉพาะฐานข้อมูลออนไลน์)</t>
  </si>
  <si>
    <t xml:space="preserve">                   ประชาสัมพันธ์ข่าวบริการ (เว็บห้องสมุด อีเมล์ โทรศัพท์ SMS)</t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</si>
  <si>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</t>
    </r>
    <r>
      <rPr>
        <sz val="12.5"/>
        <color rgb="FF0070C0"/>
        <rFont val="TH SarabunPSK"/>
        <family val="2"/>
      </rPr>
      <t xml:space="preserve"> (สำรวจ นศ.ป.เอก สมัครภาค 1/55 = 91 คน + นศ. เดิมที่ลงทะเบียนเรียนและลาพัก = 165 คน รวม </t>
    </r>
    <r>
      <rPr>
        <u/>
        <sz val="12.5"/>
        <color rgb="FF0070C0"/>
        <rFont val="TH SarabunPSK"/>
        <family val="2"/>
      </rPr>
      <t>256</t>
    </r>
    <r>
      <rPr>
        <sz val="12.5"/>
        <color rgb="FF0070C0"/>
        <rFont val="TH SarabunPSK"/>
        <family val="2"/>
      </rPr>
      <t xml:space="preserve"> คน)</t>
    </r>
  </si>
  <si>
    <r>
      <t xml:space="preserve">กิจกรรมย่อย 2.7 </t>
    </r>
    <r>
      <rPr>
        <sz val="12.5"/>
        <color indexed="10"/>
        <rFont val="TH SarabunPSK"/>
        <family val="2"/>
      </rPr>
      <t>งานสำรวจความพึงพอใจผู้รับบริการห้องสมุด</t>
    </r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</si>
  <si>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</si>
  <si>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</si>
  <si>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t xml:space="preserve">         1) พัฒนาระบบฐานข้อมูล การปฏิบัติงานและให้บริการสารสนเทศห้องสมุด  (ระบบการรายงานผลการให้บริการสารสนเทศของ ศวน.  และบทเรียนด้วยตนเองออนไลน์ด้านห้องสมุด)</t>
  </si>
  <si>
    <t xml:space="preserve">         3) พัฒนาเว็บไซต์  (เว็บไซต์ห้องสมุดภาคภาษาอังกฤษ , มัลติมีเดียห้องสมุด , เว็บองค์กรและบุคลากร สบ.,  เว็บบอร์ดห้องสมุด , เว็บนำเสนอสารสนเทศ IT Tip &amp; Trick)</t>
  </si>
  <si>
    <t xml:space="preserve">         2) พัฒนาสื่อสังคมออนไลน์เพื่อการบริการห้องสมุด  (ระบบบริการสารสนเทศห้องสมุดด้วย Web Applications) </t>
  </si>
  <si>
    <t>บทความ-
ชื่อเรื่อง</t>
  </si>
  <si>
    <t xml:space="preserve">1. ร้อยละของจำนวนทรัพยากรสารสนเทศใหม่เมื่อเทียบกับเป้าหมาย 
(หนังสือ วารสาร สื่อ-โสตทัศน์ สื่ออิเล็กทรอนิกส์ สื่อลักษณะพิเศษ)    (เป้าหมาย 46412 ชื่อเรื่อง-เล่ม-แผ่น-ตลับ-ฐาน-แฟ้ม) (นับสะสม)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</si>
  <si>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 8642 ระเบียน)  (นับสะสม)</t>
  </si>
  <si>
    <t>2. ร้อยละของจำนวนระเบียนสารสนเทศดิจิทัลที่จัดทำในระบบห้องสมุดดิจิทัล  (เป้าหมาย 1010 ระเบียน)</t>
  </si>
  <si>
    <t xml:space="preserve">         1)  จัดทำระเบียนบรรณานุกรม</t>
  </si>
  <si>
    <t>4. ร้อยละของจำนวนผู้ใช้บริการสารสนเทศในระบบ  e-Library  
( เป้าหมาย 296400 ราย)  (นับซ้ำ)</t>
  </si>
  <si>
    <t>3. ร้อยละของจำนวนผู้ใช้ห้องสมุดทุกช่องทางเมื่อเทียบกับเป้าหมาย  (เป้าหมาย 418050 ราย) (นับซ้ำ)  (นับสะสม)</t>
  </si>
  <si>
    <t xml:space="preserve">   1.4 แปลงสารสนเทศให้เป็นสารสนเทศดิจิทัล</t>
  </si>
  <si>
    <r>
      <t xml:space="preserve">กิจกรรมหลักที่ 2: </t>
    </r>
    <r>
      <rPr>
        <sz val="12.5"/>
        <color indexed="10"/>
        <rFont val="TH SarabunPSK"/>
        <family val="2"/>
      </rPr>
      <t>จัดหา บำรุงรักษาครุภัณฑ์และโปรแกรมคอมพิวเตอร์</t>
    </r>
  </si>
  <si>
    <t>กิจกรรมหลักที่ 3 ให้บริการผู้ใช้ พัฒนาบุคลากรและสำรวจความพึงพอใจการใช้บริการ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</si>
  <si>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</si>
  <si>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</si>
  <si>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2.3  แก้ไขปัญหา บำรุงรักษาครุภัณฑ์และอุปกรณ์คอมพิวเตอร์</t>
  </si>
  <si>
    <t xml:space="preserve">   3.1 ให้บริการผู้ใช้บริการสารสนเทศในระบบ e-library</t>
  </si>
  <si>
    <t xml:space="preserve">   3.2 พัฒนาบุคลากรให้มีความรู้และทักษะด้านเทคโนโลยีสารสนเทศและเทคโนโลยีสมัยใหม่</t>
  </si>
  <si>
    <t xml:space="preserve">   3.3 ประเมินความพึงพอใจผู้ใช้บริการระบบ e-Library</t>
  </si>
  <si>
    <t>Key In</t>
  </si>
  <si>
    <t>r 47</t>
  </si>
  <si>
    <t>r 24+25</t>
  </si>
  <si>
    <t>r 18+19</t>
  </si>
  <si>
    <t>r 27+28+29</t>
  </si>
  <si>
    <t xml:space="preserve"> r 17+22+23+26+32+33+34</t>
  </si>
  <si>
    <t>r 41+42</t>
  </si>
  <si>
    <t>r 45+46</t>
  </si>
  <si>
    <t>r 48</t>
  </si>
  <si>
    <t>r 51+52+53</t>
  </si>
  <si>
    <t>r 69+70+71</t>
  </si>
  <si>
    <t>r 68+72</t>
  </si>
  <si>
    <t>r 76+77</t>
  </si>
  <si>
    <t>r 75+78</t>
  </si>
  <si>
    <t>r 82+83</t>
  </si>
  <si>
    <t>r 81+84+85</t>
  </si>
  <si>
    <t>r 87+88+89+90</t>
  </si>
  <si>
    <t>r 67+73+74+79+86</t>
  </si>
  <si>
    <t>r 66*100/46412</t>
  </si>
  <si>
    <t>r 94+95</t>
  </si>
  <si>
    <t>r 97+98</t>
  </si>
  <si>
    <t>r 99+100</t>
  </si>
  <si>
    <t>r 93+96+101+102</t>
  </si>
  <si>
    <t>r 105+106</t>
  </si>
  <si>
    <t>r 109+110</t>
  </si>
  <si>
    <t>r 112+113</t>
  </si>
  <si>
    <t>r 115+116+117+118</t>
  </si>
  <si>
    <t>r 104+107+108+111+114</t>
  </si>
  <si>
    <t>r (93+96)*100/8642</t>
  </si>
  <si>
    <t>r 120+121+122</t>
  </si>
  <si>
    <t>r 123+124</t>
  </si>
  <si>
    <t>r 126+127</t>
  </si>
  <si>
    <t>r 131+132+133</t>
  </si>
  <si>
    <t>r 130*100/418050</t>
  </si>
  <si>
    <t>r 136+137</t>
  </si>
  <si>
    <t>r 139+140+141+142</t>
  </si>
  <si>
    <t>r 144+145+146+147+148</t>
  </si>
  <si>
    <t>r 151+152</t>
  </si>
  <si>
    <t>r 158+159</t>
  </si>
  <si>
    <t>r 161+162</t>
  </si>
  <si>
    <t>r 167+168+169</t>
  </si>
  <si>
    <t>r 173+175</t>
  </si>
  <si>
    <t>r 174+176</t>
  </si>
  <si>
    <t>r 179+180</t>
  </si>
  <si>
    <t>r 182+183</t>
  </si>
  <si>
    <t xml:space="preserve">                   แสดงหนังสือใหม่ หนังสือที่น่าสนใจ </t>
  </si>
  <si>
    <t xml:space="preserve">                (• น.บริการสื่อสิ่งพิมพ์) 
                 </t>
  </si>
  <si>
    <t>r 186+187</t>
  </si>
  <si>
    <t>r 185+188+189+190</t>
  </si>
  <si>
    <t>r 193+194</t>
  </si>
  <si>
    <t>r 196</t>
  </si>
  <si>
    <t>r 199+203+211</t>
  </si>
  <si>
    <t>r 200+201+202</t>
  </si>
  <si>
    <t>r 204+205+206+207+208+209+210</t>
  </si>
  <si>
    <t>r 212+213+214+215+216+217</t>
  </si>
  <si>
    <t>r 236+237+238+239</t>
  </si>
  <si>
    <t>r 235</t>
  </si>
  <si>
    <t>r 241+242+243+244+245</t>
  </si>
  <si>
    <t>r 240*100/1010</t>
  </si>
  <si>
    <t>r 248+249</t>
  </si>
  <si>
    <t>r 251</t>
  </si>
  <si>
    <t>r 250</t>
  </si>
  <si>
    <t>r 253+254+255</t>
  </si>
  <si>
    <t>r 258+259</t>
  </si>
  <si>
    <t>r 257*100/296400</t>
  </si>
  <si>
    <t>ข้อมูล ณ 16 ต.ค.55</t>
  </si>
  <si>
    <t>ทำได้</t>
  </si>
  <si>
    <t>เป้าหมายกองแผนทั้งปี</t>
  </si>
  <si>
    <t xml:space="preserve">   สำนัก     ทำได้ทั้งปี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</si>
  <si>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</si>
  <si>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</si>
  <si>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</si>
  <si>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</si>
  <si>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</si>
  <si>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</si>
  <si>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</si>
  <si>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</si>
  <si>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</si>
  <si>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ส.ค.</t>
  </si>
  <si>
    <t>ก.ย.</t>
  </si>
  <si>
    <t>สล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</si>
  <si>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</si>
  <si>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</si>
  <si>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</si>
  <si>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</si>
  <si>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</si>
  <si>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</si>
  <si>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</si>
  <si>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สื่อโสตทัศน์</t>
  </si>
  <si>
    <t>สล.</t>
  </si>
  <si>
    <t>สิ่อสิ่งพิมพ์</t>
  </si>
  <si>
    <t>ศูนย์</t>
  </si>
  <si>
    <t>r 80</t>
  </si>
  <si>
    <t>สื่อสิ่งบพิมพ์</t>
  </si>
  <si>
    <t>ก.ค.</t>
  </si>
  <si>
    <t>หมายเหตุ</t>
  </si>
  <si>
    <t>1. ระดับความสำเร็จของการพัฒนาสถาบันสู่สถาบันการเรียนรู้</t>
  </si>
  <si>
    <t>L48 เติมข้อความ "ระดับความสำเร็จของ" ไว้ที่หน้าความเดิม เปลี่ยนหน่วยนับจาก ข้อ เป็น ระดับ เปลี่ยนเป้าหมายไตรมาส1ตามแผนเปลี่ยนจาก 1 เป็น 0 และ ไตรมาส2ตามแผน จาก 0 เป็น 3  แขกลงมติกับอ้อให้เปลี่ยนเมื่อ9 พย.55</t>
  </si>
  <si>
    <t>L38 เลขาฯสำนัก ขอลบบรรทัดนี้ออก เมื่อวันที่ 30 พย.2555</t>
  </si>
  <si>
    <t>L39 เลขาฯสำนัก ขอเปลี่ยนข้อความจาก "" เป็น รายงานผลการดำเนินงานตามแผนปฏิบัติราชการประจำปี ภายในวันที่ 5 ของทุกเดือน (AE)  เมื่อวันที่ 30 พ.ย.2555</t>
  </si>
  <si>
    <t xml:space="preserve">        2. รายงานผลการดำเนินงานตามแผนปฏิบัติราชการประจำปี ภายในวันที่ 5 ของทุกเดือน (AE)</t>
  </si>
  <si>
    <t>r 37+39</t>
  </si>
  <si>
    <t>L39 แขก ขอเปลี่ยนตัวเลขเดือนตต.55 จาก 1 เป็น 0 และเดือนพย.55 จาก 0 เป็น 2 เพราะกองแผนพร้อมลงในในเดือนพย.55</t>
  </si>
  <si>
    <t xml:space="preserve"> ของเดิม103089</t>
  </si>
  <si>
    <t>L257</t>
  </si>
  <si>
    <t xml:space="preserve">              (•  ศูนย์เทคโนฯและฝ่ายบริการฯ : ระบบ e-library)</t>
  </si>
  <si>
    <t>L131 บุษ,สมศักด์ ขอแก้ไขจากงานของศูนย์ เป็นการดึงมาจาก line 257 และเปลี่ยนหัวข้อตามด้วย จาก ศูนย์เทคโนโลยีบรรณสารสนเทศ : ระบบ e-Library เป็น ศูนย์เทคโนฯและฝ่ายบริการฯ: ระบบ e-library   เมื่อวันที่ 13มิย56 บุษ+ทิด สารสนเทศในระบบ e-library</t>
  </si>
  <si>
    <t>L39 บุษ สมศักดิ์ ขอปรับเดือนมิย จาก 2 เป็น 1  จากการตรวจสอบไตรมาส3</t>
  </si>
  <si>
    <t>L43 บุษ สมศักดิ์ ขอปรับเดือนมิย จาก 1 เป็น 0  จากการตรวจสอบไตรมาส3</t>
  </si>
  <si>
    <t>L236  สมศักดิ์ คุยกับหัวหน้าศูนย์แล้ว ขอปรับเดือน ก.พ. จาก 1  เป็น 0  จากการตรวจสอบไตรมาส3</t>
  </si>
  <si>
    <t>L238  สมศักดิ์ คุยกับหัวหน้าศูนย์แล้ว ขอปรับเดือน มิ.ย. จาก 0  เป็น 1  จากการตรวจสอบไตรมาส3</t>
  </si>
  <si>
    <t xml:space="preserve">L127 เดือนกันยายน 56 ฝ่ายบริการของปรับข้อความ ดังนี้  * ขอปรับ กิจกรรมหลักที่ 1 บริการบรรณสารสนเทศ / กิจกรรมย่อย 1.4  สำรวจและจำหน่ายออกทรัพยากรสารสนเทศ / 2)  สำรวจและจำหน่ายออกวิทยานิพนธ์ที่ไม่มีการใช้งาน 
(น.บริการสื่อสิ่งพิมพ์) เป็น 2)  สำรวจเพื่อการคัดออกวิทยานิพนธ์ (น.บริการสื่อสิ่งพิมพ์) เพราะลักษณะงานเป็นสำรวจเพื่อการคัดออก ยังไม่ถึงขั้นจำหน่ายออก ตามคำเสนอแนะของ รอง ผอ. </t>
  </si>
  <si>
    <t xml:space="preserve">L120 อ้อ ประสานว่างานจัดหาขอปรับตัวเลขเดือน ก.ค. 2556 จาก 0 เป็น 105 </t>
  </si>
  <si>
    <t xml:space="preserve">L239 บุศ+ตู่  เดือนกันยายน 2556 ของปรับเปลี่ยนจาก 0 เป็น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</si>
</sst>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2.5"/>
      <color indexed="8"/>
      <name val="TH SarabunPSK"/>
      <family val="2"/>
    </font>
    <font>
      <b/>
      <sz val="12.5"/>
      <name val="TH SarabunPSK"/>
      <family val="2"/>
    </font>
    <font>
      <b/>
      <sz val="12.5"/>
      <color rgb="FF0000CC"/>
      <name val="TH SarabunPSK"/>
      <family val="2"/>
    </font>
    <font>
      <b/>
      <sz val="12.5"/>
      <color indexed="8"/>
      <name val="TH SarabunPSK"/>
      <family val="2"/>
    </font>
    <font>
      <sz val="12.5"/>
      <name val="TH SarabunPSK"/>
      <family val="2"/>
    </font>
    <font>
      <b/>
      <sz val="12.5"/>
      <color rgb="FF0000FF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12"/>
      <color indexed="12"/>
      <name val="AngsanaUPC"/>
      <family val="1"/>
      <charset val="222"/>
    </font>
    <font>
      <b/>
      <sz val="12.5"/>
      <color indexed="12"/>
      <name val="TH SarabunPSK"/>
      <family val="2"/>
    </font>
    <font>
      <sz val="12.5"/>
      <color rgb="FFFF0000"/>
      <name val="TH SarabunPSK"/>
      <family val="2"/>
    </font>
    <font>
      <i/>
      <sz val="12.5"/>
      <name val="TH SarabunPSK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sz val="12.5"/>
      <color rgb="FF0000FF"/>
      <name val="TH SarabunPSK"/>
      <family val="2"/>
    </font>
    <font>
      <sz val="12.5"/>
      <color theme="0" tint="-0.249977111117893"/>
      <name val="TH SarabunPSK"/>
      <family val="2"/>
    </font>
    <font>
      <b/>
      <sz val="12.5"/>
      <color theme="1"/>
      <name val="TH SarabunPSK"/>
      <family val="2"/>
    </font>
    <font>
      <b/>
      <sz val="12.5"/>
      <color rgb="FFFF0000"/>
      <name val="TH SarabunPSK"/>
      <family val="2"/>
    </font>
    <font>
      <sz val="12.5"/>
      <color indexed="10"/>
      <name val="TH SarabunPSK"/>
      <family val="2"/>
    </font>
    <font>
      <i/>
      <sz val="12.5"/>
      <color theme="1"/>
      <name val="TH SarabunPSK"/>
      <family val="2"/>
    </font>
    <font>
      <sz val="11"/>
      <color indexed="10"/>
      <name val="Angsana New"/>
      <family val="1"/>
    </font>
    <font>
      <sz val="12.5"/>
      <color indexed="36"/>
      <name val="TH SarabunPSK"/>
      <family val="2"/>
    </font>
    <font>
      <b/>
      <sz val="12.5"/>
      <color rgb="FF3B33D9"/>
      <name val="TH SarabunPSK"/>
      <family val="2"/>
    </font>
    <font>
      <b/>
      <u/>
      <sz val="12.5"/>
      <color indexed="8"/>
      <name val="TH SarabunPSK"/>
      <family val="2"/>
    </font>
    <font>
      <sz val="12.5"/>
      <color theme="0" tint="-0.14999847407452621"/>
      <name val="TH SarabunPSK"/>
      <family val="2"/>
    </font>
    <font>
      <sz val="12.5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2.5"/>
      <name val="Tahoma"/>
      <family val="2"/>
      <charset val="222"/>
      <scheme val="minor"/>
    </font>
    <font>
      <sz val="10"/>
      <color theme="1"/>
      <name val="TH SarabunPSK"/>
      <family val="2"/>
    </font>
    <font>
      <sz val="12.5"/>
      <color rgb="FF00B0F0"/>
      <name val="TH SarabunPSK"/>
      <family val="2"/>
    </font>
    <font>
      <sz val="12.5"/>
      <color rgb="FF0070C0"/>
      <name val="TH SarabunPSK"/>
      <family val="2"/>
    </font>
    <font>
      <u/>
      <sz val="12.5"/>
      <color rgb="FF0070C0"/>
      <name val="TH SarabunPSK"/>
      <family val="2"/>
    </font>
    <font>
      <sz val="16"/>
      <color theme="1"/>
      <name val="TH SarabunPSK"/>
      <family val="2"/>
    </font>
    <font>
      <sz val="10"/>
      <color rgb="FFFF0000"/>
      <name val="TH SarabunPSK"/>
      <family val="2"/>
    </font>
    <font>
      <sz val="12.5"/>
      <color rgb="FF00B050"/>
      <name val="TH SarabunPSK"/>
      <family val="2"/>
    </font>
    <font>
      <sz val="9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0"/>
      <color theme="1"/>
      <name val="Tahoma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0" fontId="1" fillId="0" borderId="0"/>
    <xf numFmtId="0" fontId="13" fillId="0" borderId="0"/>
    <xf numFmtId="0" fontId="11" fillId="0" borderId="0"/>
    <xf numFmtId="0" fontId="14" fillId="0" borderId="24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00">
    <xf numFmtId="0" fontId="0" fillId="0" borderId="0" xfId="0"/>
    <xf numFmtId="0" fontId="5" fillId="0" borderId="3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right"/>
    </xf>
    <xf numFmtId="0" fontId="5" fillId="0" borderId="9" xfId="1" applyFont="1" applyBorder="1" applyAlignment="1">
      <alignment horizontal="right" vertical="center"/>
    </xf>
    <xf numFmtId="0" fontId="6" fillId="0" borderId="9" xfId="1" applyFont="1" applyBorder="1" applyAlignment="1">
      <alignment horizontal="centerContinuous" vertical="top"/>
    </xf>
    <xf numFmtId="0" fontId="5" fillId="0" borderId="9" xfId="1" applyFont="1" applyBorder="1" applyAlignment="1">
      <alignment horizontal="centerContinuous" vertical="top"/>
    </xf>
    <xf numFmtId="0" fontId="5" fillId="0" borderId="10" xfId="1" applyFont="1" applyBorder="1" applyAlignment="1">
      <alignment horizontal="centerContinuous" vertical="top"/>
    </xf>
    <xf numFmtId="0" fontId="15" fillId="2" borderId="2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wrapText="1"/>
    </xf>
    <xf numFmtId="0" fontId="18" fillId="2" borderId="5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vertical="top" wrapText="1"/>
    </xf>
    <xf numFmtId="0" fontId="20" fillId="0" borderId="4" xfId="0" applyNumberFormat="1" applyFont="1" applyFill="1" applyBorder="1" applyAlignment="1">
      <alignment vertical="top" wrapText="1"/>
    </xf>
    <xf numFmtId="0" fontId="22" fillId="0" borderId="26" xfId="0" applyNumberFormat="1" applyFont="1" applyFill="1" applyBorder="1" applyAlignment="1">
      <alignment vertical="top" wrapText="1"/>
    </xf>
    <xf numFmtId="0" fontId="23" fillId="0" borderId="27" xfId="0" applyNumberFormat="1" applyFont="1" applyFill="1" applyBorder="1" applyAlignment="1">
      <alignment vertical="top" wrapText="1"/>
    </xf>
    <xf numFmtId="0" fontId="19" fillId="0" borderId="27" xfId="0" applyNumberFormat="1" applyFont="1" applyFill="1" applyBorder="1" applyAlignment="1">
      <alignment vertical="top" wrapText="1"/>
    </xf>
    <xf numFmtId="0" fontId="25" fillId="0" borderId="27" xfId="0" applyNumberFormat="1" applyFont="1" applyFill="1" applyBorder="1" applyAlignment="1">
      <alignment vertical="top" wrapText="1"/>
    </xf>
    <xf numFmtId="0" fontId="19" fillId="0" borderId="29" xfId="0" applyNumberFormat="1" applyFont="1" applyFill="1" applyBorder="1" applyAlignment="1">
      <alignment vertical="top" wrapText="1"/>
    </xf>
    <xf numFmtId="0" fontId="19" fillId="0" borderId="30" xfId="0" applyNumberFormat="1" applyFont="1" applyFill="1" applyBorder="1" applyAlignment="1">
      <alignment vertical="top" wrapText="1"/>
    </xf>
    <xf numFmtId="0" fontId="23" fillId="3" borderId="27" xfId="0" applyNumberFormat="1" applyFont="1" applyFill="1" applyBorder="1" applyAlignment="1">
      <alignment vertical="top" wrapText="1"/>
    </xf>
    <xf numFmtId="0" fontId="16" fillId="0" borderId="27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vertical="top" wrapText="1"/>
    </xf>
    <xf numFmtId="0" fontId="16" fillId="0" borderId="30" xfId="0" applyNumberFormat="1" applyFont="1" applyFill="1" applyBorder="1" applyAlignment="1">
      <alignment vertical="top" wrapText="1"/>
    </xf>
    <xf numFmtId="0" fontId="19" fillId="3" borderId="27" xfId="0" applyNumberFormat="1" applyFont="1" applyFill="1" applyBorder="1" applyAlignment="1">
      <alignment vertical="top" wrapText="1"/>
    </xf>
    <xf numFmtId="0" fontId="8" fillId="0" borderId="27" xfId="0" applyNumberFormat="1" applyFont="1" applyFill="1" applyBorder="1" applyAlignment="1">
      <alignment vertical="top" wrapText="1"/>
    </xf>
    <xf numFmtId="0" fontId="19" fillId="0" borderId="27" xfId="0" quotePrefix="1" applyNumberFormat="1" applyFont="1" applyFill="1" applyBorder="1" applyAlignment="1">
      <alignment vertical="top" wrapText="1"/>
    </xf>
    <xf numFmtId="0" fontId="22" fillId="2" borderId="5" xfId="0" applyNumberFormat="1" applyFont="1" applyFill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vertical="top" wrapText="1"/>
    </xf>
    <xf numFmtId="0" fontId="22" fillId="0" borderId="5" xfId="0" applyNumberFormat="1" applyFont="1" applyFill="1" applyBorder="1" applyAlignment="1">
      <alignment vertical="top" wrapText="1"/>
    </xf>
    <xf numFmtId="0" fontId="22" fillId="0" borderId="23" xfId="0" applyNumberFormat="1" applyFont="1" applyFill="1" applyBorder="1" applyAlignment="1">
      <alignment vertical="top" wrapText="1"/>
    </xf>
    <xf numFmtId="0" fontId="16" fillId="0" borderId="16" xfId="0" applyNumberFormat="1" applyFont="1" applyFill="1" applyBorder="1" applyAlignment="1">
      <alignment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vertical="top" wrapText="1"/>
    </xf>
    <xf numFmtId="0" fontId="23" fillId="0" borderId="16" xfId="0" applyNumberFormat="1" applyFont="1" applyFill="1" applyBorder="1" applyAlignment="1">
      <alignment vertical="top" wrapText="1"/>
    </xf>
    <xf numFmtId="0" fontId="8" fillId="0" borderId="33" xfId="0" applyNumberFormat="1" applyFont="1" applyFill="1" applyBorder="1" applyAlignment="1">
      <alignment horizontal="center" vertical="top" wrapText="1"/>
    </xf>
    <xf numFmtId="0" fontId="4" fillId="0" borderId="34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Fill="1" applyBorder="1" applyAlignment="1">
      <alignment vertical="top" wrapText="1"/>
    </xf>
    <xf numFmtId="0" fontId="8" fillId="0" borderId="35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Fill="1" applyBorder="1" applyAlignment="1">
      <alignment horizontal="center" vertical="top" wrapText="1"/>
    </xf>
    <xf numFmtId="0" fontId="16" fillId="0" borderId="34" xfId="0" applyNumberFormat="1" applyFont="1" applyFill="1" applyBorder="1" applyAlignment="1">
      <alignment horizontal="center" vertical="top" wrapText="1"/>
    </xf>
    <xf numFmtId="0" fontId="17" fillId="0" borderId="34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19" fillId="0" borderId="35" xfId="0" applyNumberFormat="1" applyFont="1" applyFill="1" applyBorder="1" applyAlignment="1">
      <alignment horizontal="center" vertical="top" wrapText="1"/>
    </xf>
    <xf numFmtId="0" fontId="5" fillId="0" borderId="34" xfId="0" applyNumberFormat="1" applyFont="1" applyFill="1" applyBorder="1" applyAlignment="1">
      <alignment horizontal="center" vertical="top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25" fillId="0" borderId="34" xfId="0" applyNumberFormat="1" applyFont="1" applyFill="1" applyBorder="1" applyAlignment="1">
      <alignment horizontal="center" vertical="top" wrapText="1"/>
    </xf>
    <xf numFmtId="0" fontId="19" fillId="0" borderId="21" xfId="0" applyNumberFormat="1" applyFont="1" applyFill="1" applyBorder="1" applyAlignment="1">
      <alignment horizontal="center" vertical="top" wrapText="1"/>
    </xf>
    <xf numFmtId="0" fontId="22" fillId="0" borderId="34" xfId="0" applyNumberFormat="1" applyFont="1" applyFill="1" applyBorder="1" applyAlignment="1">
      <alignment horizontal="center" vertical="top" wrapText="1"/>
    </xf>
    <xf numFmtId="0" fontId="16" fillId="0" borderId="21" xfId="0" applyNumberFormat="1" applyFont="1" applyFill="1" applyBorder="1" applyAlignment="1">
      <alignment horizontal="center" vertical="top" wrapText="1"/>
    </xf>
    <xf numFmtId="0" fontId="19" fillId="0" borderId="34" xfId="0" applyNumberFormat="1" applyFont="1" applyFill="1" applyBorder="1" applyAlignment="1">
      <alignment vertical="top" wrapText="1"/>
    </xf>
    <xf numFmtId="0" fontId="19" fillId="0" borderId="37" xfId="0" applyNumberFormat="1" applyFont="1" applyFill="1" applyBorder="1" applyAlignment="1">
      <alignment horizontal="center" vertical="top" wrapText="1"/>
    </xf>
    <xf numFmtId="0" fontId="19" fillId="0" borderId="38" xfId="0" applyNumberFormat="1" applyFont="1" applyFill="1" applyBorder="1" applyAlignment="1">
      <alignment horizontal="center" vertical="top" wrapText="1"/>
    </xf>
    <xf numFmtId="0" fontId="19" fillId="0" borderId="36" xfId="0" applyNumberFormat="1" applyFont="1" applyFill="1" applyBorder="1" applyAlignment="1">
      <alignment horizontal="center" vertical="top" wrapText="1"/>
    </xf>
    <xf numFmtId="0" fontId="31" fillId="0" borderId="0" xfId="0" applyFont="1"/>
    <xf numFmtId="0" fontId="4" fillId="0" borderId="35" xfId="0" applyNumberFormat="1" applyFont="1" applyFill="1" applyBorder="1" applyAlignment="1">
      <alignment horizontal="center" vertical="top" wrapText="1"/>
    </xf>
    <xf numFmtId="0" fontId="32" fillId="0" borderId="0" xfId="0" applyFont="1"/>
    <xf numFmtId="0" fontId="5" fillId="0" borderId="3" xfId="1" applyFont="1" applyBorder="1" applyAlignment="1">
      <alignment horizontal="centerContinuous" vertical="top"/>
    </xf>
    <xf numFmtId="0" fontId="5" fillId="0" borderId="4" xfId="1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horizontal="center"/>
    </xf>
    <xf numFmtId="0" fontId="19" fillId="0" borderId="40" xfId="0" applyFont="1" applyBorder="1" applyAlignment="1">
      <alignment horizontal="center" vertical="top"/>
    </xf>
    <xf numFmtId="0" fontId="19" fillId="0" borderId="40" xfId="0" applyFont="1" applyBorder="1" applyAlignment="1">
      <alignment horizontal="center"/>
    </xf>
    <xf numFmtId="0" fontId="8" fillId="0" borderId="4" xfId="1" applyNumberFormat="1" applyFont="1" applyFill="1" applyBorder="1" applyAlignment="1">
      <alignment horizontal="center" vertical="top" wrapText="1"/>
    </xf>
    <xf numFmtId="0" fontId="21" fillId="0" borderId="16" xfId="0" applyNumberFormat="1" applyFont="1" applyFill="1" applyBorder="1" applyAlignment="1">
      <alignment vertical="top" wrapText="1"/>
    </xf>
    <xf numFmtId="0" fontId="21" fillId="0" borderId="31" xfId="0" applyNumberFormat="1" applyFont="1" applyFill="1" applyBorder="1" applyAlignment="1">
      <alignment vertical="top" wrapText="1"/>
    </xf>
    <xf numFmtId="0" fontId="21" fillId="0" borderId="32" xfId="0" applyNumberFormat="1" applyFont="1" applyFill="1" applyBorder="1" applyAlignment="1">
      <alignment vertical="top" wrapText="1"/>
    </xf>
    <xf numFmtId="0" fontId="21" fillId="0" borderId="15" xfId="0" applyNumberFormat="1" applyFont="1" applyFill="1" applyBorder="1" applyAlignment="1">
      <alignment vertical="top" wrapText="1"/>
    </xf>
    <xf numFmtId="0" fontId="30" fillId="0" borderId="14" xfId="1" applyNumberFormat="1" applyFont="1" applyFill="1" applyBorder="1" applyAlignment="1">
      <alignment vertical="top" wrapText="1"/>
    </xf>
    <xf numFmtId="0" fontId="30" fillId="0" borderId="16" xfId="0" applyNumberFormat="1" applyFont="1" applyFill="1" applyBorder="1" applyAlignment="1">
      <alignment vertical="top" wrapText="1"/>
    </xf>
    <xf numFmtId="0" fontId="30" fillId="0" borderId="15" xfId="0" applyNumberFormat="1" applyFont="1" applyFill="1" applyBorder="1" applyAlignment="1">
      <alignment vertical="top" wrapText="1"/>
    </xf>
    <xf numFmtId="0" fontId="30" fillId="0" borderId="14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33" fillId="0" borderId="0" xfId="0" applyFont="1"/>
    <xf numFmtId="0" fontId="19" fillId="0" borderId="22" xfId="0" applyFont="1" applyBorder="1" applyAlignment="1">
      <alignment horizontal="center" vertical="top"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0" fontId="23" fillId="0" borderId="26" xfId="0" applyNumberFormat="1" applyFont="1" applyFill="1" applyBorder="1" applyAlignment="1">
      <alignment vertical="top" wrapText="1"/>
    </xf>
    <xf numFmtId="0" fontId="16" fillId="0" borderId="35" xfId="0" applyNumberFormat="1" applyFont="1" applyFill="1" applyBorder="1" applyAlignment="1">
      <alignment horizontal="center" vertical="top" wrapText="1"/>
    </xf>
    <xf numFmtId="0" fontId="8" fillId="0" borderId="25" xfId="1" applyNumberFormat="1" applyFont="1" applyFill="1" applyBorder="1" applyAlignment="1">
      <alignment horizontal="center" vertical="top" wrapText="1"/>
    </xf>
    <xf numFmtId="0" fontId="8" fillId="0" borderId="15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15" xfId="5" applyNumberFormat="1" applyFont="1" applyFill="1" applyBorder="1" applyAlignment="1">
      <alignment vertical="top" wrapText="1"/>
    </xf>
    <xf numFmtId="0" fontId="8" fillId="0" borderId="13" xfId="5" applyNumberFormat="1" applyFont="1" applyFill="1" applyBorder="1" applyAlignment="1">
      <alignment vertical="top" wrapText="1"/>
    </xf>
    <xf numFmtId="0" fontId="5" fillId="0" borderId="22" xfId="0" applyNumberFormat="1" applyFont="1" applyFill="1" applyBorder="1" applyAlignment="1">
      <alignment vertical="top" wrapText="1"/>
    </xf>
    <xf numFmtId="0" fontId="21" fillId="0" borderId="5" xfId="0" applyNumberFormat="1" applyFont="1" applyFill="1" applyBorder="1" applyAlignment="1">
      <alignment vertical="top" wrapText="1"/>
    </xf>
    <xf numFmtId="0" fontId="21" fillId="0" borderId="28" xfId="0" applyNumberFormat="1" applyFont="1" applyFill="1" applyBorder="1" applyAlignment="1">
      <alignment vertical="top" wrapText="1"/>
    </xf>
    <xf numFmtId="0" fontId="21" fillId="0" borderId="14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center" vertical="top"/>
    </xf>
    <xf numFmtId="49" fontId="19" fillId="0" borderId="15" xfId="0" applyNumberFormat="1" applyFont="1" applyBorder="1" applyAlignment="1">
      <alignment horizontal="center" vertical="top"/>
    </xf>
    <xf numFmtId="0" fontId="8" fillId="0" borderId="41" xfId="0" applyNumberFormat="1" applyFont="1" applyFill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2" xfId="0" applyFont="1" applyBorder="1" applyAlignment="1">
      <alignment horizontal="center" vertical="top"/>
    </xf>
    <xf numFmtId="0" fontId="34" fillId="0" borderId="0" xfId="0" applyFont="1"/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19" fillId="0" borderId="23" xfId="0" applyNumberFormat="1" applyFont="1" applyFill="1" applyBorder="1" applyAlignment="1">
      <alignment vertical="top" wrapText="1"/>
    </xf>
    <xf numFmtId="0" fontId="30" fillId="0" borderId="5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39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9" fillId="0" borderId="18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3" fillId="0" borderId="0" xfId="1" applyFont="1" applyBorder="1" applyAlignment="1">
      <alignment horizontal="center"/>
    </xf>
    <xf numFmtId="0" fontId="5" fillId="0" borderId="6" xfId="1" applyFont="1" applyBorder="1" applyAlignment="1">
      <alignment horizontal="center" vertical="top"/>
    </xf>
    <xf numFmtId="0" fontId="19" fillId="0" borderId="5" xfId="0" applyFont="1" applyBorder="1" applyAlignment="1">
      <alignment vertical="top"/>
    </xf>
    <xf numFmtId="0" fontId="8" fillId="0" borderId="14" xfId="0" applyNumberFormat="1" applyFont="1" applyFill="1" applyBorder="1" applyAlignment="1">
      <alignment vertical="top" wrapText="1"/>
    </xf>
    <xf numFmtId="0" fontId="5" fillId="0" borderId="44" xfId="0" applyNumberFormat="1" applyFont="1" applyFill="1" applyBorder="1" applyAlignment="1">
      <alignment vertical="top" wrapText="1"/>
    </xf>
    <xf numFmtId="0" fontId="8" fillId="0" borderId="45" xfId="0" applyNumberFormat="1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vertical="top" wrapText="1"/>
    </xf>
    <xf numFmtId="0" fontId="8" fillId="0" borderId="39" xfId="0" applyNumberFormat="1" applyFont="1" applyFill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/>
    </xf>
    <xf numFmtId="0" fontId="19" fillId="4" borderId="15" xfId="0" applyFont="1" applyFill="1" applyBorder="1" applyAlignment="1">
      <alignment horizontal="center" vertical="top"/>
    </xf>
    <xf numFmtId="0" fontId="19" fillId="4" borderId="15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vertical="top"/>
    </xf>
    <xf numFmtId="0" fontId="8" fillId="4" borderId="15" xfId="0" applyFont="1" applyFill="1" applyBorder="1" applyAlignment="1">
      <alignment horizontal="center" vertical="top"/>
    </xf>
    <xf numFmtId="0" fontId="19" fillId="4" borderId="22" xfId="0" applyFont="1" applyFill="1" applyBorder="1" applyAlignment="1">
      <alignment horizontal="center" vertical="top"/>
    </xf>
    <xf numFmtId="0" fontId="19" fillId="4" borderId="22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top"/>
    </xf>
    <xf numFmtId="0" fontId="19" fillId="4" borderId="13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vertical="top"/>
    </xf>
    <xf numFmtId="0" fontId="23" fillId="0" borderId="49" xfId="0" applyNumberFormat="1" applyFont="1" applyFill="1" applyBorder="1" applyAlignment="1">
      <alignment vertical="top" wrapText="1"/>
    </xf>
    <xf numFmtId="0" fontId="8" fillId="0" borderId="15" xfId="1" applyNumberFormat="1" applyFont="1" applyFill="1" applyBorder="1" applyAlignment="1">
      <alignment vertical="top" wrapText="1"/>
    </xf>
    <xf numFmtId="0" fontId="8" fillId="0" borderId="34" xfId="1" applyNumberFormat="1" applyFont="1" applyFill="1" applyBorder="1" applyAlignment="1">
      <alignment horizontal="center" vertical="top" wrapText="1"/>
    </xf>
    <xf numFmtId="0" fontId="19" fillId="0" borderId="0" xfId="0" applyFont="1"/>
    <xf numFmtId="49" fontId="19" fillId="0" borderId="0" xfId="0" applyNumberFormat="1" applyFont="1"/>
    <xf numFmtId="0" fontId="8" fillId="0" borderId="0" xfId="0" applyFont="1"/>
    <xf numFmtId="0" fontId="19" fillId="0" borderId="0" xfId="0" applyFont="1" applyFill="1"/>
    <xf numFmtId="0" fontId="40" fillId="0" borderId="0" xfId="0" applyFont="1" applyFill="1" applyAlignment="1">
      <alignment vertical="top"/>
    </xf>
    <xf numFmtId="0" fontId="19" fillId="3" borderId="15" xfId="0" applyFont="1" applyFill="1" applyBorder="1" applyAlignment="1">
      <alignment horizontal="center" vertical="top"/>
    </xf>
    <xf numFmtId="0" fontId="19" fillId="3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 vertical="top"/>
    </xf>
    <xf numFmtId="0" fontId="19" fillId="6" borderId="15" xfId="0" applyFont="1" applyFill="1" applyBorder="1" applyAlignment="1">
      <alignment horizontal="center" vertical="top"/>
    </xf>
    <xf numFmtId="0" fontId="19" fillId="7" borderId="15" xfId="0" applyFont="1" applyFill="1" applyBorder="1" applyAlignment="1">
      <alignment horizontal="center" vertical="top"/>
    </xf>
    <xf numFmtId="0" fontId="19" fillId="8" borderId="15" xfId="0" applyFont="1" applyFill="1" applyBorder="1" applyAlignment="1">
      <alignment horizontal="center" vertical="top"/>
    </xf>
    <xf numFmtId="0" fontId="19" fillId="9" borderId="15" xfId="0" applyFont="1" applyFill="1" applyBorder="1" applyAlignment="1">
      <alignment horizontal="center" vertical="top"/>
    </xf>
    <xf numFmtId="0" fontId="8" fillId="10" borderId="15" xfId="0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Continuous" vertical="top"/>
    </xf>
    <xf numFmtId="0" fontId="5" fillId="0" borderId="9" xfId="1" applyFont="1" applyFill="1" applyBorder="1" applyAlignment="1">
      <alignment horizontal="centerContinuous" vertical="top"/>
    </xf>
    <xf numFmtId="0" fontId="19" fillId="0" borderId="40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31" fillId="0" borderId="0" xfId="0" applyFont="1" applyFill="1" applyAlignment="1">
      <alignment vertical="top"/>
    </xf>
    <xf numFmtId="0" fontId="31" fillId="0" borderId="0" xfId="0" applyFont="1" applyFill="1"/>
    <xf numFmtId="0" fontId="41" fillId="0" borderId="0" xfId="0" applyFont="1"/>
    <xf numFmtId="0" fontId="42" fillId="0" borderId="0" xfId="0" applyFont="1"/>
    <xf numFmtId="0" fontId="19" fillId="0" borderId="0" xfId="0" applyFont="1" applyFill="1" applyAlignment="1">
      <alignment vertical="top"/>
    </xf>
    <xf numFmtId="2" fontId="19" fillId="0" borderId="15" xfId="0" applyNumberFormat="1" applyFont="1" applyBorder="1" applyAlignment="1">
      <alignment horizontal="center" vertical="top"/>
    </xf>
    <xf numFmtId="2" fontId="19" fillId="4" borderId="15" xfId="0" applyNumberFormat="1" applyFont="1" applyFill="1" applyBorder="1" applyAlignment="1">
      <alignment horizontal="center" vertical="top"/>
    </xf>
    <xf numFmtId="0" fontId="43" fillId="0" borderId="0" xfId="0" applyFont="1" applyAlignment="1"/>
    <xf numFmtId="0" fontId="5" fillId="0" borderId="46" xfId="1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6" fillId="0" borderId="14" xfId="1" applyNumberFormat="1" applyFont="1" applyFill="1" applyBorder="1" applyAlignment="1">
      <alignment horizontal="center" vertical="top" wrapText="1"/>
    </xf>
    <xf numFmtId="0" fontId="6" fillId="0" borderId="50" xfId="1" applyNumberFormat="1" applyFont="1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 wrapText="1"/>
    </xf>
    <xf numFmtId="0" fontId="28" fillId="0" borderId="11" xfId="0" applyNumberFormat="1" applyFont="1" applyFill="1" applyBorder="1" applyAlignment="1">
      <alignment horizontal="center" vertical="top" wrapText="1"/>
    </xf>
    <xf numFmtId="0" fontId="28" fillId="0" borderId="12" xfId="0" applyNumberFormat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3">
    <cellStyle name="Comma 2" xfId="7"/>
    <cellStyle name="Comma 2 2" xfId="8"/>
    <cellStyle name="Comma 2 2 2" xfId="2"/>
    <cellStyle name="Comma 2 3" xfId="6"/>
    <cellStyle name="Comma 3" xfId="9"/>
    <cellStyle name="Comma 3 2" xfId="10"/>
    <cellStyle name="Comma 3 2 2" xfId="11"/>
    <cellStyle name="Comma 4" xfId="12"/>
    <cellStyle name="Normal" xfId="0" builtinId="0"/>
    <cellStyle name="Normal 10" xfId="13"/>
    <cellStyle name="Normal 13" xfId="14"/>
    <cellStyle name="Normal 2" xfId="15"/>
    <cellStyle name="Normal 2 2" xfId="1"/>
    <cellStyle name="Normal 3" xfId="3"/>
    <cellStyle name="Normal 4" xfId="16"/>
    <cellStyle name="Normal 4 2" xfId="17"/>
    <cellStyle name="Normal 5" xfId="18"/>
    <cellStyle name="Style 1" xfId="19"/>
    <cellStyle name="เครื่องหมายจุลภาค 2" xfId="20"/>
    <cellStyle name="เครื่องหมายจุลภาค 2 2" xfId="4"/>
    <cellStyle name="ปกติ 2" xfId="21"/>
    <cellStyle name="ปกติ 2 2" xfId="5"/>
    <cellStyle name="เปอร์เซ็นต์ 2" xfId="22"/>
  </cellStyles>
  <dxfs count="83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t_secret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t_techni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6t_bran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3t_servi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4t_info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5t_ce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H18">
            <v>268</v>
          </cell>
          <cell r="I18">
            <v>415</v>
          </cell>
          <cell r="J18">
            <v>347</v>
          </cell>
          <cell r="M18">
            <v>377</v>
          </cell>
          <cell r="N18">
            <v>348</v>
          </cell>
          <cell r="O18">
            <v>341</v>
          </cell>
          <cell r="R18">
            <v>328</v>
          </cell>
          <cell r="S18">
            <v>195</v>
          </cell>
          <cell r="T18">
            <v>340</v>
          </cell>
          <cell r="W18">
            <v>285</v>
          </cell>
          <cell r="X18">
            <v>271</v>
          </cell>
          <cell r="Y18">
            <v>477</v>
          </cell>
        </row>
        <row r="19">
          <cell r="H19">
            <v>128</v>
          </cell>
          <cell r="I19">
            <v>283</v>
          </cell>
          <cell r="J19">
            <v>290</v>
          </cell>
          <cell r="M19">
            <v>218</v>
          </cell>
          <cell r="N19">
            <v>225</v>
          </cell>
          <cell r="O19">
            <v>186</v>
          </cell>
          <cell r="R19">
            <v>166</v>
          </cell>
          <cell r="S19">
            <v>227</v>
          </cell>
          <cell r="T19">
            <v>214</v>
          </cell>
          <cell r="W19">
            <v>248</v>
          </cell>
          <cell r="X19">
            <v>207</v>
          </cell>
          <cell r="Y19">
            <v>363</v>
          </cell>
        </row>
        <row r="20">
          <cell r="H20">
            <v>840</v>
          </cell>
          <cell r="I20">
            <v>740</v>
          </cell>
          <cell r="J20">
            <v>949</v>
          </cell>
          <cell r="M20">
            <v>1131</v>
          </cell>
          <cell r="N20">
            <v>888</v>
          </cell>
          <cell r="O20">
            <v>687</v>
          </cell>
          <cell r="R20">
            <v>797</v>
          </cell>
          <cell r="S20">
            <v>849</v>
          </cell>
          <cell r="T20">
            <v>928</v>
          </cell>
          <cell r="W20">
            <v>747</v>
          </cell>
          <cell r="X20">
            <v>656</v>
          </cell>
          <cell r="Y20">
            <v>1002</v>
          </cell>
        </row>
        <row r="21">
          <cell r="H21">
            <v>186</v>
          </cell>
          <cell r="I21">
            <v>366</v>
          </cell>
          <cell r="J21">
            <v>389</v>
          </cell>
          <cell r="M21">
            <v>390</v>
          </cell>
          <cell r="N21">
            <v>380</v>
          </cell>
          <cell r="O21">
            <v>321</v>
          </cell>
          <cell r="R21">
            <v>290</v>
          </cell>
          <cell r="S21">
            <v>131</v>
          </cell>
          <cell r="T21">
            <v>280</v>
          </cell>
          <cell r="W21">
            <v>230</v>
          </cell>
          <cell r="X21">
            <v>233</v>
          </cell>
          <cell r="Y21">
            <v>325</v>
          </cell>
        </row>
        <row r="22">
          <cell r="H22">
            <v>2</v>
          </cell>
          <cell r="I22">
            <v>2</v>
          </cell>
          <cell r="J22">
            <v>1</v>
          </cell>
          <cell r="M22">
            <v>2</v>
          </cell>
          <cell r="N22">
            <v>1</v>
          </cell>
          <cell r="O22">
            <v>2</v>
          </cell>
          <cell r="R22">
            <v>1</v>
          </cell>
          <cell r="S22">
            <v>3</v>
          </cell>
          <cell r="T22">
            <v>2</v>
          </cell>
          <cell r="W22">
            <v>0</v>
          </cell>
          <cell r="X22">
            <v>2</v>
          </cell>
          <cell r="Y22">
            <v>2</v>
          </cell>
        </row>
        <row r="24">
          <cell r="H24">
            <v>11</v>
          </cell>
          <cell r="I24">
            <v>16</v>
          </cell>
          <cell r="J24">
            <v>10</v>
          </cell>
          <cell r="M24">
            <v>12</v>
          </cell>
          <cell r="N24">
            <v>9</v>
          </cell>
          <cell r="O24">
            <v>10</v>
          </cell>
          <cell r="R24">
            <v>7</v>
          </cell>
          <cell r="S24">
            <v>14</v>
          </cell>
          <cell r="T24">
            <v>11</v>
          </cell>
          <cell r="W24">
            <v>15</v>
          </cell>
          <cell r="X24">
            <v>10</v>
          </cell>
          <cell r="Y24">
            <v>12</v>
          </cell>
        </row>
        <row r="25">
          <cell r="H25">
            <v>12</v>
          </cell>
          <cell r="I25">
            <v>16</v>
          </cell>
          <cell r="J25">
            <v>16</v>
          </cell>
          <cell r="M25">
            <v>13</v>
          </cell>
          <cell r="N25">
            <v>11</v>
          </cell>
          <cell r="O25">
            <v>24</v>
          </cell>
          <cell r="R25">
            <v>10</v>
          </cell>
          <cell r="S25">
            <v>19</v>
          </cell>
          <cell r="T25">
            <v>7</v>
          </cell>
          <cell r="W25">
            <v>15</v>
          </cell>
          <cell r="X25">
            <v>13</v>
          </cell>
          <cell r="Y25">
            <v>20</v>
          </cell>
        </row>
        <row r="27">
          <cell r="H27">
            <v>13</v>
          </cell>
          <cell r="I27">
            <v>10</v>
          </cell>
          <cell r="J27">
            <v>9</v>
          </cell>
          <cell r="M27">
            <v>15</v>
          </cell>
          <cell r="N27">
            <v>24</v>
          </cell>
          <cell r="O27">
            <v>8</v>
          </cell>
          <cell r="R27">
            <v>11</v>
          </cell>
          <cell r="S27">
            <v>12</v>
          </cell>
          <cell r="T27">
            <v>23</v>
          </cell>
          <cell r="W27">
            <v>52</v>
          </cell>
          <cell r="X27">
            <v>19</v>
          </cell>
          <cell r="Y27">
            <v>22</v>
          </cell>
        </row>
        <row r="28">
          <cell r="H28">
            <v>8</v>
          </cell>
          <cell r="I28">
            <v>7</v>
          </cell>
          <cell r="J28">
            <v>3</v>
          </cell>
          <cell r="M28">
            <v>10</v>
          </cell>
          <cell r="N28">
            <v>10</v>
          </cell>
          <cell r="O28">
            <v>7</v>
          </cell>
          <cell r="R28">
            <v>3</v>
          </cell>
          <cell r="S28">
            <v>6</v>
          </cell>
          <cell r="T28">
            <v>7</v>
          </cell>
          <cell r="W28">
            <v>5</v>
          </cell>
          <cell r="X28">
            <v>14</v>
          </cell>
          <cell r="Y28">
            <v>4</v>
          </cell>
        </row>
        <row r="29">
          <cell r="H29">
            <v>1</v>
          </cell>
          <cell r="I29">
            <v>0</v>
          </cell>
          <cell r="J29">
            <v>0</v>
          </cell>
          <cell r="M29">
            <v>3</v>
          </cell>
          <cell r="N29">
            <v>11</v>
          </cell>
          <cell r="O29">
            <v>0</v>
          </cell>
          <cell r="R29">
            <v>1</v>
          </cell>
          <cell r="S29">
            <v>0</v>
          </cell>
          <cell r="T29">
            <v>0</v>
          </cell>
          <cell r="W29">
            <v>0</v>
          </cell>
          <cell r="X29">
            <v>1</v>
          </cell>
          <cell r="Y29">
            <v>0</v>
          </cell>
        </row>
        <row r="30">
          <cell r="H30">
            <v>8</v>
          </cell>
          <cell r="I30">
            <v>7</v>
          </cell>
          <cell r="J30">
            <v>3</v>
          </cell>
          <cell r="M30">
            <v>10</v>
          </cell>
          <cell r="N30">
            <v>3</v>
          </cell>
          <cell r="O30">
            <v>7</v>
          </cell>
          <cell r="R30">
            <v>3</v>
          </cell>
          <cell r="S30">
            <v>6</v>
          </cell>
          <cell r="T30">
            <v>7</v>
          </cell>
          <cell r="W30">
            <v>5</v>
          </cell>
          <cell r="X30">
            <v>14</v>
          </cell>
          <cell r="Y30">
            <v>4</v>
          </cell>
        </row>
        <row r="31">
          <cell r="H31">
            <v>1</v>
          </cell>
          <cell r="I31">
            <v>0</v>
          </cell>
          <cell r="J31">
            <v>0</v>
          </cell>
          <cell r="M31">
            <v>0</v>
          </cell>
          <cell r="N31">
            <v>11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H32">
            <v>20</v>
          </cell>
          <cell r="I32">
            <v>25</v>
          </cell>
          <cell r="J32">
            <v>10</v>
          </cell>
          <cell r="M32">
            <v>15</v>
          </cell>
          <cell r="N32">
            <v>0</v>
          </cell>
          <cell r="O32">
            <v>27</v>
          </cell>
          <cell r="R32">
            <v>25</v>
          </cell>
          <cell r="S32">
            <v>30</v>
          </cell>
          <cell r="T32">
            <v>44</v>
          </cell>
          <cell r="W32">
            <v>29</v>
          </cell>
          <cell r="X32">
            <v>71</v>
          </cell>
          <cell r="Y32">
            <v>63</v>
          </cell>
        </row>
        <row r="33">
          <cell r="H33">
            <v>15</v>
          </cell>
          <cell r="I33">
            <v>12</v>
          </cell>
          <cell r="J33">
            <v>13</v>
          </cell>
          <cell r="M33">
            <v>7</v>
          </cell>
          <cell r="N33">
            <v>8</v>
          </cell>
          <cell r="O33">
            <v>7</v>
          </cell>
          <cell r="R33">
            <v>11</v>
          </cell>
          <cell r="S33">
            <v>6</v>
          </cell>
          <cell r="T33">
            <v>11</v>
          </cell>
          <cell r="W33">
            <v>8</v>
          </cell>
          <cell r="X33">
            <v>8</v>
          </cell>
          <cell r="Y33">
            <v>17</v>
          </cell>
        </row>
        <row r="34">
          <cell r="H34">
            <v>23</v>
          </cell>
          <cell r="I34">
            <v>23</v>
          </cell>
          <cell r="J34">
            <v>50</v>
          </cell>
          <cell r="M34">
            <v>37</v>
          </cell>
          <cell r="N34">
            <v>19</v>
          </cell>
          <cell r="O34">
            <v>17</v>
          </cell>
          <cell r="R34">
            <v>11</v>
          </cell>
          <cell r="S34">
            <v>19</v>
          </cell>
          <cell r="T34">
            <v>24</v>
          </cell>
          <cell r="W34">
            <v>22</v>
          </cell>
          <cell r="X34">
            <v>31</v>
          </cell>
          <cell r="Y34">
            <v>19</v>
          </cell>
        </row>
        <row r="37"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  <cell r="R37">
            <v>0</v>
          </cell>
          <cell r="S37">
            <v>1</v>
          </cell>
          <cell r="T37">
            <v>0</v>
          </cell>
          <cell r="W37">
            <v>0</v>
          </cell>
          <cell r="X37">
            <v>0</v>
          </cell>
          <cell r="Y37">
            <v>0</v>
          </cell>
        </row>
        <row r="39">
          <cell r="H39">
            <v>0</v>
          </cell>
          <cell r="I39">
            <v>2</v>
          </cell>
          <cell r="J39">
            <v>1</v>
          </cell>
          <cell r="M39">
            <v>1</v>
          </cell>
          <cell r="N39">
            <v>1</v>
          </cell>
          <cell r="O39">
            <v>1</v>
          </cell>
          <cell r="R39">
            <v>1</v>
          </cell>
          <cell r="S39">
            <v>1</v>
          </cell>
          <cell r="T39">
            <v>1</v>
          </cell>
          <cell r="W39">
            <v>1</v>
          </cell>
          <cell r="X39">
            <v>1</v>
          </cell>
          <cell r="Y39">
            <v>1</v>
          </cell>
        </row>
        <row r="41">
          <cell r="H41">
            <v>0</v>
          </cell>
          <cell r="I41">
            <v>1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1</v>
          </cell>
          <cell r="R42">
            <v>0</v>
          </cell>
          <cell r="S42">
            <v>0</v>
          </cell>
          <cell r="T42">
            <v>1</v>
          </cell>
          <cell r="W42">
            <v>0</v>
          </cell>
          <cell r="X42">
            <v>0</v>
          </cell>
          <cell r="Y42">
            <v>1</v>
          </cell>
        </row>
        <row r="43"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R43">
            <v>0</v>
          </cell>
          <cell r="S43">
            <v>0</v>
          </cell>
          <cell r="T43">
            <v>0</v>
          </cell>
          <cell r="W43">
            <v>1</v>
          </cell>
          <cell r="X43">
            <v>0</v>
          </cell>
          <cell r="Y43">
            <v>0</v>
          </cell>
        </row>
        <row r="45">
          <cell r="H45">
            <v>0</v>
          </cell>
          <cell r="I45">
            <v>1</v>
          </cell>
          <cell r="J45">
            <v>0</v>
          </cell>
          <cell r="M45">
            <v>1</v>
          </cell>
          <cell r="N45">
            <v>0</v>
          </cell>
          <cell r="O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1</v>
          </cell>
        </row>
        <row r="46">
          <cell r="H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O46">
            <v>1</v>
          </cell>
          <cell r="R46">
            <v>0</v>
          </cell>
          <cell r="S46">
            <v>0</v>
          </cell>
          <cell r="T46">
            <v>1</v>
          </cell>
          <cell r="W46">
            <v>0</v>
          </cell>
          <cell r="X46">
            <v>0</v>
          </cell>
          <cell r="Y46">
            <v>1</v>
          </cell>
        </row>
        <row r="48">
          <cell r="H48">
            <v>0</v>
          </cell>
          <cell r="I48">
            <v>0</v>
          </cell>
          <cell r="J48">
            <v>1</v>
          </cell>
          <cell r="M48">
            <v>0</v>
          </cell>
          <cell r="N48">
            <v>0</v>
          </cell>
          <cell r="O48">
            <v>2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2</v>
          </cell>
        </row>
        <row r="49"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Y49">
            <v>1</v>
          </cell>
        </row>
        <row r="51">
          <cell r="H51">
            <v>2</v>
          </cell>
          <cell r="I51">
            <v>2</v>
          </cell>
          <cell r="J51">
            <v>2</v>
          </cell>
          <cell r="M51">
            <v>2</v>
          </cell>
          <cell r="N51">
            <v>2</v>
          </cell>
          <cell r="O51">
            <v>2</v>
          </cell>
          <cell r="R51">
            <v>2</v>
          </cell>
          <cell r="S51">
            <v>2</v>
          </cell>
          <cell r="T51">
            <v>2</v>
          </cell>
          <cell r="W51">
            <v>2</v>
          </cell>
          <cell r="X51">
            <v>2</v>
          </cell>
          <cell r="Y51">
            <v>4</v>
          </cell>
        </row>
        <row r="52">
          <cell r="H52">
            <v>0</v>
          </cell>
          <cell r="I52">
            <v>4</v>
          </cell>
          <cell r="J52">
            <v>4</v>
          </cell>
          <cell r="M52">
            <v>5</v>
          </cell>
          <cell r="N52">
            <v>6</v>
          </cell>
          <cell r="O52">
            <v>6</v>
          </cell>
          <cell r="R52">
            <v>9</v>
          </cell>
          <cell r="S52">
            <v>5</v>
          </cell>
          <cell r="T52">
            <v>7</v>
          </cell>
          <cell r="W52">
            <v>8</v>
          </cell>
          <cell r="X52">
            <v>7</v>
          </cell>
          <cell r="Y52">
            <v>11</v>
          </cell>
        </row>
        <row r="53">
          <cell r="H53">
            <v>7</v>
          </cell>
          <cell r="I53">
            <v>11</v>
          </cell>
          <cell r="J53">
            <v>13</v>
          </cell>
          <cell r="M53">
            <v>7</v>
          </cell>
          <cell r="N53">
            <v>11</v>
          </cell>
          <cell r="O53">
            <v>9</v>
          </cell>
          <cell r="R53">
            <v>9</v>
          </cell>
          <cell r="S53">
            <v>13</v>
          </cell>
          <cell r="T53">
            <v>20</v>
          </cell>
          <cell r="W53">
            <v>7</v>
          </cell>
          <cell r="X53">
            <v>8</v>
          </cell>
          <cell r="Y53">
            <v>10</v>
          </cell>
        </row>
        <row r="158">
          <cell r="H158">
            <v>56</v>
          </cell>
          <cell r="I158">
            <v>40</v>
          </cell>
          <cell r="J158">
            <v>42</v>
          </cell>
          <cell r="M158">
            <v>43</v>
          </cell>
          <cell r="N158">
            <v>44</v>
          </cell>
          <cell r="O158">
            <v>42</v>
          </cell>
          <cell r="R158">
            <v>41</v>
          </cell>
          <cell r="S158">
            <v>42</v>
          </cell>
          <cell r="T158">
            <v>49</v>
          </cell>
          <cell r="W158">
            <v>43</v>
          </cell>
          <cell r="X158">
            <v>51</v>
          </cell>
          <cell r="Y158">
            <v>78</v>
          </cell>
        </row>
        <row r="159">
          <cell r="H159">
            <v>2</v>
          </cell>
          <cell r="I159">
            <v>2</v>
          </cell>
          <cell r="J159">
            <v>2</v>
          </cell>
          <cell r="M159">
            <v>2</v>
          </cell>
          <cell r="N159">
            <v>2</v>
          </cell>
          <cell r="O159">
            <v>2</v>
          </cell>
          <cell r="R159">
            <v>2</v>
          </cell>
          <cell r="S159">
            <v>2</v>
          </cell>
          <cell r="T159">
            <v>1</v>
          </cell>
          <cell r="W159">
            <v>2</v>
          </cell>
          <cell r="X159">
            <v>2</v>
          </cell>
          <cell r="Y159">
            <v>2</v>
          </cell>
        </row>
        <row r="200">
          <cell r="H200">
            <v>0</v>
          </cell>
          <cell r="I200">
            <v>0</v>
          </cell>
          <cell r="J200">
            <v>0</v>
          </cell>
          <cell r="M200">
            <v>0</v>
          </cell>
          <cell r="N200">
            <v>0</v>
          </cell>
          <cell r="O200">
            <v>0</v>
          </cell>
          <cell r="R200">
            <v>0</v>
          </cell>
          <cell r="S200">
            <v>0</v>
          </cell>
          <cell r="T200">
            <v>0</v>
          </cell>
          <cell r="W200">
            <v>0</v>
          </cell>
          <cell r="X200">
            <v>0</v>
          </cell>
          <cell r="Y200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M204">
            <v>0</v>
          </cell>
          <cell r="N204">
            <v>0</v>
          </cell>
          <cell r="O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0</v>
          </cell>
          <cell r="X204">
            <v>0</v>
          </cell>
          <cell r="Y204">
            <v>0</v>
          </cell>
        </row>
        <row r="212">
          <cell r="H212">
            <v>0</v>
          </cell>
          <cell r="I212">
            <v>1</v>
          </cell>
          <cell r="J212">
            <v>0</v>
          </cell>
          <cell r="M212">
            <v>0</v>
          </cell>
          <cell r="N212">
            <v>0</v>
          </cell>
          <cell r="O212">
            <v>0</v>
          </cell>
          <cell r="R212">
            <v>1</v>
          </cell>
          <cell r="S212">
            <v>0</v>
          </cell>
          <cell r="T212">
            <v>0</v>
          </cell>
          <cell r="W212">
            <v>1</v>
          </cell>
          <cell r="X212">
            <v>0</v>
          </cell>
          <cell r="Y212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M216">
            <v>0</v>
          </cell>
          <cell r="N216">
            <v>0</v>
          </cell>
          <cell r="O216">
            <v>1</v>
          </cell>
          <cell r="R216">
            <v>0</v>
          </cell>
          <cell r="S216">
            <v>0</v>
          </cell>
          <cell r="T216">
            <v>0</v>
          </cell>
          <cell r="W216">
            <v>0</v>
          </cell>
          <cell r="X216">
            <v>1</v>
          </cell>
          <cell r="Y216">
            <v>0</v>
          </cell>
        </row>
        <row r="217">
          <cell r="H217">
            <v>0</v>
          </cell>
          <cell r="I217">
            <v>0</v>
          </cell>
          <cell r="J217">
            <v>0</v>
          </cell>
          <cell r="M217">
            <v>0</v>
          </cell>
          <cell r="N217">
            <v>0</v>
          </cell>
          <cell r="O217">
            <v>1</v>
          </cell>
          <cell r="R217">
            <v>0</v>
          </cell>
          <cell r="S217">
            <v>0</v>
          </cell>
          <cell r="T217">
            <v>0</v>
          </cell>
          <cell r="W217">
            <v>0</v>
          </cell>
          <cell r="X217">
            <v>1</v>
          </cell>
          <cell r="Y2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technic"/>
    </sheetNames>
    <sheetDataSet>
      <sheetData sheetId="0">
        <row r="69">
          <cell r="H69">
            <v>691</v>
          </cell>
          <cell r="I69">
            <v>700</v>
          </cell>
          <cell r="J69">
            <v>545</v>
          </cell>
          <cell r="M69">
            <v>458</v>
          </cell>
          <cell r="N69">
            <v>2131</v>
          </cell>
          <cell r="O69">
            <v>739</v>
          </cell>
          <cell r="R69">
            <v>856</v>
          </cell>
          <cell r="S69">
            <v>726</v>
          </cell>
          <cell r="T69">
            <v>1228</v>
          </cell>
          <cell r="W69">
            <v>1285</v>
          </cell>
          <cell r="X69">
            <v>1021</v>
          </cell>
          <cell r="Y69">
            <v>1333</v>
          </cell>
        </row>
        <row r="70">
          <cell r="H70">
            <v>0</v>
          </cell>
          <cell r="I70">
            <v>0</v>
          </cell>
          <cell r="J70">
            <v>0</v>
          </cell>
          <cell r="M70">
            <v>0</v>
          </cell>
          <cell r="N70">
            <v>491</v>
          </cell>
          <cell r="O70">
            <v>355</v>
          </cell>
          <cell r="R70">
            <v>0</v>
          </cell>
          <cell r="S70">
            <v>0</v>
          </cell>
          <cell r="T70">
            <v>0</v>
          </cell>
          <cell r="W70">
            <v>0</v>
          </cell>
          <cell r="X70">
            <v>286</v>
          </cell>
          <cell r="Y70">
            <v>0</v>
          </cell>
        </row>
        <row r="71">
          <cell r="H71">
            <v>873</v>
          </cell>
          <cell r="I71">
            <v>1017</v>
          </cell>
          <cell r="J71">
            <v>603</v>
          </cell>
          <cell r="M71">
            <v>2360</v>
          </cell>
          <cell r="N71">
            <v>577</v>
          </cell>
          <cell r="O71">
            <v>900</v>
          </cell>
          <cell r="R71">
            <v>746</v>
          </cell>
          <cell r="S71">
            <v>1022</v>
          </cell>
          <cell r="T71">
            <v>645</v>
          </cell>
          <cell r="W71">
            <v>90</v>
          </cell>
          <cell r="X71">
            <v>601</v>
          </cell>
          <cell r="Y71">
            <v>1494</v>
          </cell>
        </row>
        <row r="82">
          <cell r="H82">
            <v>0</v>
          </cell>
          <cell r="I82">
            <v>0</v>
          </cell>
          <cell r="J82">
            <v>0</v>
          </cell>
          <cell r="M82">
            <v>0</v>
          </cell>
          <cell r="N82">
            <v>0</v>
          </cell>
          <cell r="O82">
            <v>0</v>
          </cell>
          <cell r="R82">
            <v>0</v>
          </cell>
          <cell r="S82">
            <v>0</v>
          </cell>
          <cell r="T82">
            <v>1</v>
          </cell>
          <cell r="W82">
            <v>1</v>
          </cell>
          <cell r="X82">
            <v>0</v>
          </cell>
          <cell r="Y82">
            <v>0</v>
          </cell>
        </row>
        <row r="83">
          <cell r="H83">
            <v>0</v>
          </cell>
          <cell r="I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R83">
            <v>0</v>
          </cell>
          <cell r="S83">
            <v>0</v>
          </cell>
          <cell r="T83">
            <v>0</v>
          </cell>
          <cell r="W83">
            <v>0</v>
          </cell>
          <cell r="X83">
            <v>61</v>
          </cell>
          <cell r="Y83">
            <v>0</v>
          </cell>
        </row>
        <row r="84">
          <cell r="H84">
            <v>404</v>
          </cell>
          <cell r="I84">
            <v>0</v>
          </cell>
          <cell r="J84">
            <v>0</v>
          </cell>
          <cell r="M84">
            <v>0</v>
          </cell>
          <cell r="N84">
            <v>310</v>
          </cell>
          <cell r="O84">
            <v>0</v>
          </cell>
          <cell r="R84">
            <v>0</v>
          </cell>
          <cell r="S84">
            <v>0</v>
          </cell>
          <cell r="T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H85">
            <v>0</v>
          </cell>
          <cell r="I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R85">
            <v>0</v>
          </cell>
          <cell r="S85">
            <v>102</v>
          </cell>
          <cell r="T85">
            <v>0</v>
          </cell>
          <cell r="W85">
            <v>12</v>
          </cell>
          <cell r="X85">
            <v>50</v>
          </cell>
          <cell r="Y85">
            <v>0</v>
          </cell>
        </row>
        <row r="95">
          <cell r="H95">
            <v>509</v>
          </cell>
          <cell r="I95">
            <v>525</v>
          </cell>
          <cell r="J95">
            <v>407</v>
          </cell>
          <cell r="M95">
            <v>419</v>
          </cell>
          <cell r="N95">
            <v>430</v>
          </cell>
          <cell r="O95">
            <v>833</v>
          </cell>
          <cell r="R95">
            <v>112</v>
          </cell>
          <cell r="S95">
            <v>115</v>
          </cell>
          <cell r="T95">
            <v>463</v>
          </cell>
          <cell r="W95">
            <v>686</v>
          </cell>
          <cell r="X95">
            <v>703</v>
          </cell>
          <cell r="Y95">
            <v>1074</v>
          </cell>
        </row>
        <row r="105">
          <cell r="H105">
            <v>1937</v>
          </cell>
          <cell r="I105">
            <v>987</v>
          </cell>
          <cell r="J105">
            <v>1240</v>
          </cell>
          <cell r="M105">
            <v>1530</v>
          </cell>
          <cell r="N105">
            <v>1310</v>
          </cell>
          <cell r="O105">
            <v>1197</v>
          </cell>
          <cell r="R105">
            <v>1255</v>
          </cell>
          <cell r="S105">
            <v>1541</v>
          </cell>
          <cell r="T105">
            <v>1578</v>
          </cell>
          <cell r="W105">
            <v>1506</v>
          </cell>
          <cell r="X105">
            <v>1233</v>
          </cell>
          <cell r="Y105">
            <v>1671</v>
          </cell>
        </row>
        <row r="109">
          <cell r="H109">
            <v>818</v>
          </cell>
          <cell r="I109">
            <v>534</v>
          </cell>
          <cell r="J109">
            <v>781</v>
          </cell>
          <cell r="M109">
            <v>698</v>
          </cell>
          <cell r="N109">
            <v>232</v>
          </cell>
          <cell r="O109">
            <v>72</v>
          </cell>
          <cell r="R109">
            <v>201</v>
          </cell>
          <cell r="S109">
            <v>462</v>
          </cell>
          <cell r="T109">
            <v>824</v>
          </cell>
          <cell r="W109">
            <v>427</v>
          </cell>
          <cell r="X109">
            <v>506</v>
          </cell>
          <cell r="Y109">
            <v>583</v>
          </cell>
        </row>
        <row r="112">
          <cell r="H112">
            <v>212</v>
          </cell>
          <cell r="I112">
            <v>166</v>
          </cell>
          <cell r="J112">
            <v>190</v>
          </cell>
          <cell r="M112">
            <v>40</v>
          </cell>
          <cell r="N112">
            <v>10</v>
          </cell>
          <cell r="O112">
            <v>271</v>
          </cell>
          <cell r="R112">
            <v>360</v>
          </cell>
          <cell r="S112">
            <v>0</v>
          </cell>
          <cell r="T112">
            <v>36</v>
          </cell>
          <cell r="W112">
            <v>99</v>
          </cell>
          <cell r="X112">
            <v>0</v>
          </cell>
          <cell r="Y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R113">
            <v>0</v>
          </cell>
          <cell r="S113">
            <v>0</v>
          </cell>
          <cell r="T113">
            <v>0</v>
          </cell>
          <cell r="W113">
            <v>0</v>
          </cell>
          <cell r="X113">
            <v>0</v>
          </cell>
          <cell r="Y113">
            <v>0</v>
          </cell>
        </row>
        <row r="120">
          <cell r="H120">
            <v>0</v>
          </cell>
          <cell r="I120">
            <v>138</v>
          </cell>
          <cell r="J120">
            <v>0</v>
          </cell>
          <cell r="M120">
            <v>76</v>
          </cell>
          <cell r="N120">
            <v>88</v>
          </cell>
          <cell r="O120">
            <v>0</v>
          </cell>
          <cell r="R120">
            <v>0</v>
          </cell>
          <cell r="S120">
            <v>0</v>
          </cell>
          <cell r="T120">
            <v>118</v>
          </cell>
          <cell r="W120">
            <v>105</v>
          </cell>
          <cell r="X120">
            <v>100</v>
          </cell>
          <cell r="Y120">
            <v>21</v>
          </cell>
        </row>
        <row r="126">
          <cell r="H126">
            <v>0</v>
          </cell>
          <cell r="I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R126">
            <v>0</v>
          </cell>
          <cell r="S126">
            <v>0</v>
          </cell>
          <cell r="T126">
            <v>0</v>
          </cell>
          <cell r="W126">
            <v>0</v>
          </cell>
          <cell r="X126">
            <v>0</v>
          </cell>
          <cell r="Y126">
            <v>0</v>
          </cell>
        </row>
        <row r="151">
          <cell r="H151">
            <v>6</v>
          </cell>
          <cell r="I151">
            <v>47</v>
          </cell>
          <cell r="J151">
            <v>0</v>
          </cell>
          <cell r="M151">
            <v>0</v>
          </cell>
          <cell r="N151">
            <v>59</v>
          </cell>
          <cell r="O151">
            <v>108</v>
          </cell>
          <cell r="R151">
            <v>3</v>
          </cell>
          <cell r="S151">
            <v>2</v>
          </cell>
          <cell r="T151">
            <v>40</v>
          </cell>
          <cell r="W151">
            <v>130</v>
          </cell>
          <cell r="X151">
            <v>140</v>
          </cell>
          <cell r="Y151">
            <v>9</v>
          </cell>
        </row>
        <row r="161">
          <cell r="H161">
            <v>2</v>
          </cell>
          <cell r="I161">
            <v>5</v>
          </cell>
          <cell r="J161">
            <v>2</v>
          </cell>
          <cell r="M161">
            <v>1761</v>
          </cell>
          <cell r="N161">
            <v>4</v>
          </cell>
          <cell r="O161">
            <v>0</v>
          </cell>
          <cell r="R161">
            <v>14</v>
          </cell>
          <cell r="S161">
            <v>2</v>
          </cell>
          <cell r="T161">
            <v>8</v>
          </cell>
          <cell r="W161">
            <v>7</v>
          </cell>
          <cell r="X161">
            <v>1</v>
          </cell>
          <cell r="Y161">
            <v>0</v>
          </cell>
        </row>
        <row r="162">
          <cell r="H162">
            <v>9</v>
          </cell>
          <cell r="I162">
            <v>8</v>
          </cell>
          <cell r="J162">
            <v>12</v>
          </cell>
          <cell r="M162">
            <v>6</v>
          </cell>
          <cell r="N162">
            <v>12</v>
          </cell>
          <cell r="O162">
            <v>1</v>
          </cell>
          <cell r="R162">
            <v>4</v>
          </cell>
          <cell r="S162">
            <v>4</v>
          </cell>
          <cell r="T162">
            <v>8</v>
          </cell>
          <cell r="W162">
            <v>12</v>
          </cell>
          <cell r="X162">
            <v>5</v>
          </cell>
          <cell r="Y162">
            <v>8</v>
          </cell>
        </row>
        <row r="201">
          <cell r="H201">
            <v>0</v>
          </cell>
          <cell r="I201">
            <v>1</v>
          </cell>
          <cell r="J201">
            <v>0</v>
          </cell>
          <cell r="M201">
            <v>0</v>
          </cell>
          <cell r="N201">
            <v>0</v>
          </cell>
          <cell r="O201">
            <v>0</v>
          </cell>
          <cell r="R201">
            <v>0</v>
          </cell>
          <cell r="S201">
            <v>0</v>
          </cell>
          <cell r="T201">
            <v>0</v>
          </cell>
          <cell r="W201">
            <v>0</v>
          </cell>
          <cell r="X201">
            <v>0</v>
          </cell>
          <cell r="Y201">
            <v>0</v>
          </cell>
        </row>
        <row r="205">
          <cell r="H205">
            <v>0</v>
          </cell>
          <cell r="I205">
            <v>0</v>
          </cell>
          <cell r="J205">
            <v>0</v>
          </cell>
          <cell r="M205">
            <v>0</v>
          </cell>
          <cell r="N205">
            <v>0</v>
          </cell>
          <cell r="O205">
            <v>0</v>
          </cell>
          <cell r="R205">
            <v>1</v>
          </cell>
          <cell r="S205">
            <v>0</v>
          </cell>
          <cell r="T205">
            <v>1</v>
          </cell>
          <cell r="W205">
            <v>0</v>
          </cell>
          <cell r="X205">
            <v>0</v>
          </cell>
          <cell r="Y205">
            <v>1</v>
          </cell>
        </row>
        <row r="206">
          <cell r="H206">
            <v>1</v>
          </cell>
          <cell r="I206">
            <v>0</v>
          </cell>
          <cell r="J206">
            <v>0</v>
          </cell>
          <cell r="M206">
            <v>1</v>
          </cell>
          <cell r="N206">
            <v>0</v>
          </cell>
          <cell r="O206">
            <v>1</v>
          </cell>
          <cell r="R206">
            <v>0</v>
          </cell>
          <cell r="S206">
            <v>1</v>
          </cell>
          <cell r="T206">
            <v>0</v>
          </cell>
          <cell r="W206">
            <v>1</v>
          </cell>
          <cell r="X206">
            <v>0</v>
          </cell>
          <cell r="Y20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branch"/>
    </sheetNames>
    <sheetDataSet>
      <sheetData sheetId="0">
        <row r="72">
          <cell r="H72">
            <v>947</v>
          </cell>
          <cell r="I72">
            <v>1492</v>
          </cell>
          <cell r="J72">
            <v>5754</v>
          </cell>
          <cell r="M72">
            <v>480</v>
          </cell>
          <cell r="N72">
            <v>1104</v>
          </cell>
          <cell r="O72">
            <v>1632</v>
          </cell>
          <cell r="R72">
            <v>552</v>
          </cell>
          <cell r="S72">
            <v>640</v>
          </cell>
          <cell r="T72">
            <v>0</v>
          </cell>
          <cell r="W72">
            <v>1692</v>
          </cell>
          <cell r="X72">
            <v>0</v>
          </cell>
          <cell r="Y72">
            <v>1692</v>
          </cell>
        </row>
        <row r="78">
          <cell r="H78">
            <v>0</v>
          </cell>
          <cell r="I78">
            <v>0</v>
          </cell>
          <cell r="J78">
            <v>0</v>
          </cell>
          <cell r="M78">
            <v>840</v>
          </cell>
          <cell r="N78">
            <v>840</v>
          </cell>
          <cell r="O78">
            <v>0</v>
          </cell>
          <cell r="R78">
            <v>0</v>
          </cell>
          <cell r="S78">
            <v>1840</v>
          </cell>
          <cell r="T78">
            <v>0</v>
          </cell>
          <cell r="W78">
            <v>0</v>
          </cell>
          <cell r="X78">
            <v>6956</v>
          </cell>
          <cell r="Y78">
            <v>0</v>
          </cell>
        </row>
        <row r="106">
          <cell r="H106">
            <v>1731</v>
          </cell>
          <cell r="I106">
            <v>1492</v>
          </cell>
          <cell r="J106">
            <v>594</v>
          </cell>
          <cell r="M106">
            <v>0</v>
          </cell>
          <cell r="N106">
            <v>2208</v>
          </cell>
          <cell r="O106">
            <v>7092</v>
          </cell>
          <cell r="R106">
            <v>1971</v>
          </cell>
          <cell r="S106">
            <v>1406</v>
          </cell>
          <cell r="T106">
            <v>300</v>
          </cell>
          <cell r="W106">
            <v>1752</v>
          </cell>
          <cell r="X106">
            <v>1974</v>
          </cell>
          <cell r="Y106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  <cell r="M110">
            <v>0</v>
          </cell>
          <cell r="N110">
            <v>840</v>
          </cell>
          <cell r="O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1840</v>
          </cell>
          <cell r="X110">
            <v>0</v>
          </cell>
          <cell r="Y110">
            <v>1410</v>
          </cell>
        </row>
        <row r="194">
          <cell r="H194">
            <v>0</v>
          </cell>
          <cell r="I194">
            <v>0</v>
          </cell>
          <cell r="J194">
            <v>0</v>
          </cell>
          <cell r="M194">
            <v>0</v>
          </cell>
          <cell r="N194">
            <v>0</v>
          </cell>
          <cell r="O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1</v>
          </cell>
          <cell r="Y194">
            <v>1</v>
          </cell>
        </row>
        <row r="218">
          <cell r="H218">
            <v>1</v>
          </cell>
          <cell r="I218">
            <v>0</v>
          </cell>
          <cell r="J218">
            <v>0</v>
          </cell>
          <cell r="M218">
            <v>0</v>
          </cell>
          <cell r="N218">
            <v>0</v>
          </cell>
          <cell r="O218">
            <v>2</v>
          </cell>
          <cell r="R218">
            <v>1</v>
          </cell>
          <cell r="S218">
            <v>1</v>
          </cell>
          <cell r="T218">
            <v>1</v>
          </cell>
          <cell r="W218">
            <v>0</v>
          </cell>
          <cell r="X218">
            <v>0</v>
          </cell>
          <cell r="Y218">
            <v>1</v>
          </cell>
        </row>
        <row r="220">
          <cell r="H220">
            <v>0</v>
          </cell>
          <cell r="I220">
            <v>1</v>
          </cell>
          <cell r="J220">
            <v>0</v>
          </cell>
          <cell r="M220">
            <v>0</v>
          </cell>
          <cell r="N220">
            <v>0</v>
          </cell>
          <cell r="O220">
            <v>0</v>
          </cell>
          <cell r="R220">
            <v>1</v>
          </cell>
          <cell r="S220">
            <v>1</v>
          </cell>
          <cell r="T220">
            <v>0</v>
          </cell>
          <cell r="W220">
            <v>2</v>
          </cell>
          <cell r="X220">
            <v>0</v>
          </cell>
          <cell r="Y220">
            <v>2</v>
          </cell>
        </row>
        <row r="221">
          <cell r="H221">
            <v>0</v>
          </cell>
          <cell r="I221">
            <v>0</v>
          </cell>
          <cell r="J221">
            <v>0</v>
          </cell>
          <cell r="M221">
            <v>0</v>
          </cell>
          <cell r="N221">
            <v>0</v>
          </cell>
          <cell r="O221">
            <v>2</v>
          </cell>
          <cell r="R221">
            <v>2</v>
          </cell>
          <cell r="S221">
            <v>0</v>
          </cell>
          <cell r="T221">
            <v>0</v>
          </cell>
          <cell r="W221">
            <v>0</v>
          </cell>
          <cell r="X221">
            <v>0</v>
          </cell>
          <cell r="Y22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H73">
            <v>16</v>
          </cell>
          <cell r="I73">
            <v>62</v>
          </cell>
          <cell r="J73">
            <v>190</v>
          </cell>
          <cell r="M73">
            <v>102</v>
          </cell>
          <cell r="N73">
            <v>164</v>
          </cell>
          <cell r="O73">
            <v>134</v>
          </cell>
          <cell r="R73">
            <v>159</v>
          </cell>
          <cell r="S73">
            <v>227</v>
          </cell>
          <cell r="T73">
            <v>191</v>
          </cell>
          <cell r="W73">
            <v>271</v>
          </cell>
          <cell r="X73">
            <v>151</v>
          </cell>
          <cell r="Y73">
            <v>15</v>
          </cell>
        </row>
        <row r="76">
          <cell r="H76">
            <v>0</v>
          </cell>
          <cell r="I76">
            <v>0</v>
          </cell>
          <cell r="J76">
            <v>33</v>
          </cell>
          <cell r="M76">
            <v>34</v>
          </cell>
          <cell r="N76">
            <v>0</v>
          </cell>
          <cell r="O76">
            <v>1310</v>
          </cell>
          <cell r="R76">
            <v>132</v>
          </cell>
          <cell r="S76">
            <v>99</v>
          </cell>
          <cell r="T76">
            <v>220</v>
          </cell>
          <cell r="W76">
            <v>0</v>
          </cell>
          <cell r="X76">
            <v>1093</v>
          </cell>
          <cell r="Y76">
            <v>781</v>
          </cell>
        </row>
        <row r="77">
          <cell r="H77">
            <v>110</v>
          </cell>
          <cell r="I77">
            <v>352</v>
          </cell>
          <cell r="J77">
            <v>0</v>
          </cell>
          <cell r="M77">
            <v>0</v>
          </cell>
          <cell r="N77">
            <v>0</v>
          </cell>
          <cell r="O77">
            <v>440</v>
          </cell>
          <cell r="R77">
            <v>0</v>
          </cell>
          <cell r="S77">
            <v>440</v>
          </cell>
          <cell r="T77">
            <v>0</v>
          </cell>
          <cell r="W77">
            <v>0</v>
          </cell>
          <cell r="X77">
            <v>858</v>
          </cell>
          <cell r="Y77">
            <v>396</v>
          </cell>
        </row>
        <row r="94">
          <cell r="H94">
            <v>8</v>
          </cell>
          <cell r="I94">
            <v>10</v>
          </cell>
          <cell r="J94">
            <v>10</v>
          </cell>
          <cell r="M94">
            <v>12</v>
          </cell>
          <cell r="N94">
            <v>12</v>
          </cell>
          <cell r="O94">
            <v>10</v>
          </cell>
          <cell r="R94">
            <v>12</v>
          </cell>
          <cell r="S94">
            <v>10</v>
          </cell>
          <cell r="T94">
            <v>11</v>
          </cell>
          <cell r="W94">
            <v>10</v>
          </cell>
          <cell r="X94">
            <v>10</v>
          </cell>
          <cell r="Y94">
            <v>7</v>
          </cell>
        </row>
        <row r="97">
          <cell r="H97">
            <v>136</v>
          </cell>
          <cell r="I97">
            <v>135</v>
          </cell>
          <cell r="J97">
            <v>140</v>
          </cell>
          <cell r="M97">
            <v>136</v>
          </cell>
          <cell r="N97">
            <v>98</v>
          </cell>
          <cell r="O97">
            <v>65</v>
          </cell>
          <cell r="R97">
            <v>135</v>
          </cell>
          <cell r="S97">
            <v>153</v>
          </cell>
          <cell r="T97">
            <v>158</v>
          </cell>
          <cell r="W97">
            <v>106</v>
          </cell>
          <cell r="X97">
            <v>162</v>
          </cell>
          <cell r="Y97">
            <v>206</v>
          </cell>
        </row>
        <row r="107">
          <cell r="H107">
            <v>700</v>
          </cell>
          <cell r="I107">
            <v>681</v>
          </cell>
          <cell r="J107">
            <v>612</v>
          </cell>
          <cell r="M107">
            <v>695</v>
          </cell>
          <cell r="N107">
            <v>647</v>
          </cell>
          <cell r="O107">
            <v>500</v>
          </cell>
          <cell r="R107">
            <v>555</v>
          </cell>
          <cell r="S107">
            <v>586</v>
          </cell>
          <cell r="T107">
            <v>496</v>
          </cell>
          <cell r="W107">
            <v>404</v>
          </cell>
          <cell r="X107">
            <v>279</v>
          </cell>
          <cell r="Y107">
            <v>127</v>
          </cell>
        </row>
        <row r="121"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200</v>
          </cell>
          <cell r="R121">
            <v>0</v>
          </cell>
          <cell r="S121">
            <v>0</v>
          </cell>
          <cell r="T121">
            <v>0</v>
          </cell>
          <cell r="W121">
            <v>123</v>
          </cell>
          <cell r="X121">
            <v>0</v>
          </cell>
          <cell r="Y121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R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Y127">
            <v>13504</v>
          </cell>
        </row>
        <row r="132">
          <cell r="H132">
            <v>13218</v>
          </cell>
          <cell r="I132">
            <v>12261</v>
          </cell>
          <cell r="J132">
            <v>10591</v>
          </cell>
          <cell r="M132">
            <v>10647</v>
          </cell>
          <cell r="N132">
            <v>12220</v>
          </cell>
          <cell r="O132">
            <v>11677</v>
          </cell>
          <cell r="R132">
            <v>11376</v>
          </cell>
          <cell r="S132">
            <v>11079</v>
          </cell>
          <cell r="T132">
            <v>11732</v>
          </cell>
          <cell r="W132">
            <v>10283</v>
          </cell>
          <cell r="X132">
            <v>13169</v>
          </cell>
          <cell r="Y132">
            <v>10528</v>
          </cell>
        </row>
        <row r="134">
          <cell r="H134">
            <v>14</v>
          </cell>
          <cell r="I134">
            <v>11</v>
          </cell>
          <cell r="J134">
            <v>5</v>
          </cell>
          <cell r="M134">
            <v>11</v>
          </cell>
          <cell r="N134">
            <v>8</v>
          </cell>
          <cell r="O134">
            <v>3</v>
          </cell>
          <cell r="R134">
            <v>3</v>
          </cell>
          <cell r="S134">
            <v>5</v>
          </cell>
          <cell r="T134">
            <v>2300</v>
          </cell>
          <cell r="W134">
            <v>571</v>
          </cell>
          <cell r="X134">
            <v>3</v>
          </cell>
          <cell r="Y134">
            <v>7</v>
          </cell>
        </row>
        <row r="136">
          <cell r="H136">
            <v>10385</v>
          </cell>
          <cell r="I136">
            <v>13850</v>
          </cell>
          <cell r="J136">
            <v>12078</v>
          </cell>
          <cell r="M136">
            <v>11478</v>
          </cell>
          <cell r="N136">
            <v>11080</v>
          </cell>
          <cell r="O136">
            <v>10694</v>
          </cell>
          <cell r="R136">
            <v>10338</v>
          </cell>
          <cell r="S136">
            <v>12810</v>
          </cell>
          <cell r="T136">
            <v>10651</v>
          </cell>
          <cell r="W136">
            <v>11406</v>
          </cell>
          <cell r="X136">
            <v>12442</v>
          </cell>
          <cell r="Y136">
            <v>12398</v>
          </cell>
        </row>
        <row r="139">
          <cell r="H139">
            <v>191</v>
          </cell>
          <cell r="I139">
            <v>100</v>
          </cell>
          <cell r="J139">
            <v>157</v>
          </cell>
          <cell r="M139">
            <v>167</v>
          </cell>
          <cell r="N139">
            <v>139</v>
          </cell>
          <cell r="O139">
            <v>187</v>
          </cell>
          <cell r="R139">
            <v>164</v>
          </cell>
          <cell r="S139">
            <v>150</v>
          </cell>
          <cell r="T139">
            <v>144</v>
          </cell>
          <cell r="W139">
            <v>217</v>
          </cell>
          <cell r="X139">
            <v>265</v>
          </cell>
          <cell r="Y139">
            <v>183</v>
          </cell>
        </row>
        <row r="144">
          <cell r="H144">
            <v>8767</v>
          </cell>
          <cell r="I144">
            <v>5704</v>
          </cell>
          <cell r="J144">
            <v>4637</v>
          </cell>
          <cell r="M144">
            <v>3227</v>
          </cell>
          <cell r="N144">
            <v>4626</v>
          </cell>
          <cell r="O144">
            <v>3449</v>
          </cell>
          <cell r="R144">
            <v>3566</v>
          </cell>
          <cell r="S144">
            <v>3878</v>
          </cell>
          <cell r="T144">
            <v>3382</v>
          </cell>
          <cell r="W144">
            <v>4316</v>
          </cell>
          <cell r="X144">
            <v>5324</v>
          </cell>
          <cell r="Y144">
            <v>4802</v>
          </cell>
        </row>
        <row r="145">
          <cell r="H145">
            <v>624</v>
          </cell>
          <cell r="I145">
            <v>692</v>
          </cell>
          <cell r="J145">
            <v>772</v>
          </cell>
          <cell r="M145">
            <v>134</v>
          </cell>
          <cell r="N145">
            <v>786</v>
          </cell>
          <cell r="O145">
            <v>1252</v>
          </cell>
          <cell r="R145">
            <v>544</v>
          </cell>
          <cell r="S145">
            <v>742</v>
          </cell>
          <cell r="T145">
            <v>1049</v>
          </cell>
          <cell r="W145">
            <v>1411</v>
          </cell>
          <cell r="X145">
            <v>115</v>
          </cell>
          <cell r="Y145">
            <v>626</v>
          </cell>
        </row>
        <row r="146">
          <cell r="H146">
            <v>9912</v>
          </cell>
          <cell r="I146">
            <v>8189</v>
          </cell>
          <cell r="J146">
            <v>5666</v>
          </cell>
          <cell r="M146">
            <v>3952</v>
          </cell>
          <cell r="N146">
            <v>12905</v>
          </cell>
          <cell r="O146">
            <v>10472</v>
          </cell>
          <cell r="R146">
            <v>6336</v>
          </cell>
          <cell r="S146">
            <v>10262</v>
          </cell>
          <cell r="T146">
            <v>8770</v>
          </cell>
          <cell r="W146">
            <v>8539</v>
          </cell>
          <cell r="X146">
            <v>25634</v>
          </cell>
          <cell r="Y146">
            <v>17346</v>
          </cell>
        </row>
        <row r="149">
          <cell r="H149">
            <v>162</v>
          </cell>
          <cell r="I149">
            <v>106</v>
          </cell>
          <cell r="J149">
            <v>101</v>
          </cell>
          <cell r="M149">
            <v>125</v>
          </cell>
          <cell r="N149">
            <v>91</v>
          </cell>
          <cell r="O149">
            <v>134</v>
          </cell>
          <cell r="R149">
            <v>167</v>
          </cell>
          <cell r="S149">
            <v>119</v>
          </cell>
          <cell r="T149">
            <v>74</v>
          </cell>
          <cell r="W149">
            <v>135</v>
          </cell>
          <cell r="X149">
            <v>173</v>
          </cell>
          <cell r="Y149">
            <v>112</v>
          </cell>
        </row>
        <row r="152">
          <cell r="H152">
            <v>1908</v>
          </cell>
          <cell r="I152">
            <v>1536</v>
          </cell>
          <cell r="J152">
            <v>1134</v>
          </cell>
          <cell r="M152">
            <v>1217</v>
          </cell>
          <cell r="N152">
            <v>1594</v>
          </cell>
          <cell r="O152">
            <v>991</v>
          </cell>
          <cell r="R152">
            <v>2151</v>
          </cell>
          <cell r="S152">
            <v>1762</v>
          </cell>
          <cell r="T152">
            <v>1800</v>
          </cell>
          <cell r="W152">
            <v>1505</v>
          </cell>
          <cell r="X152">
            <v>1071</v>
          </cell>
          <cell r="Y152">
            <v>213</v>
          </cell>
        </row>
        <row r="154">
          <cell r="H154">
            <v>30</v>
          </cell>
          <cell r="I154">
            <v>38</v>
          </cell>
          <cell r="J154">
            <v>37</v>
          </cell>
          <cell r="M154">
            <v>36</v>
          </cell>
          <cell r="N154">
            <v>40</v>
          </cell>
          <cell r="O154">
            <v>43</v>
          </cell>
          <cell r="R154">
            <v>26</v>
          </cell>
          <cell r="S154">
            <v>28</v>
          </cell>
          <cell r="T154">
            <v>35</v>
          </cell>
          <cell r="W154">
            <v>42</v>
          </cell>
          <cell r="X154">
            <v>38</v>
          </cell>
          <cell r="Y154">
            <v>13</v>
          </cell>
        </row>
        <row r="155">
          <cell r="H155">
            <v>2</v>
          </cell>
          <cell r="I155">
            <v>2</v>
          </cell>
          <cell r="J155">
            <v>1</v>
          </cell>
          <cell r="M155">
            <v>0</v>
          </cell>
          <cell r="N155">
            <v>0</v>
          </cell>
          <cell r="O155">
            <v>0</v>
          </cell>
          <cell r="R155">
            <v>1</v>
          </cell>
          <cell r="S155">
            <v>0</v>
          </cell>
          <cell r="T155">
            <v>5</v>
          </cell>
          <cell r="W155">
            <v>0</v>
          </cell>
          <cell r="X155">
            <v>0</v>
          </cell>
          <cell r="Y155">
            <v>3</v>
          </cell>
        </row>
        <row r="156">
          <cell r="H156">
            <v>6</v>
          </cell>
          <cell r="I156">
            <v>5</v>
          </cell>
          <cell r="J156">
            <v>0</v>
          </cell>
          <cell r="M156">
            <v>0</v>
          </cell>
          <cell r="N156">
            <v>0</v>
          </cell>
          <cell r="O156">
            <v>1</v>
          </cell>
          <cell r="R156">
            <v>2</v>
          </cell>
          <cell r="S156">
            <v>0</v>
          </cell>
          <cell r="T156">
            <v>211</v>
          </cell>
          <cell r="W156">
            <v>100</v>
          </cell>
          <cell r="X156">
            <v>25</v>
          </cell>
          <cell r="Y156">
            <v>51</v>
          </cell>
        </row>
        <row r="173">
          <cell r="H173">
            <v>3</v>
          </cell>
          <cell r="I173">
            <v>3</v>
          </cell>
          <cell r="J173">
            <v>0</v>
          </cell>
          <cell r="M173">
            <v>0</v>
          </cell>
          <cell r="N173">
            <v>0</v>
          </cell>
          <cell r="O173">
            <v>3</v>
          </cell>
          <cell r="R173">
            <v>1</v>
          </cell>
          <cell r="S173">
            <v>2</v>
          </cell>
          <cell r="T173">
            <v>6</v>
          </cell>
          <cell r="W173">
            <v>0</v>
          </cell>
          <cell r="X173">
            <v>0</v>
          </cell>
          <cell r="Y173">
            <v>0</v>
          </cell>
        </row>
        <row r="174">
          <cell r="H174">
            <v>75</v>
          </cell>
          <cell r="I174">
            <v>139</v>
          </cell>
          <cell r="J174">
            <v>0</v>
          </cell>
          <cell r="M174">
            <v>0</v>
          </cell>
          <cell r="N174">
            <v>0</v>
          </cell>
          <cell r="O174">
            <v>152</v>
          </cell>
          <cell r="R174">
            <v>49</v>
          </cell>
          <cell r="S174">
            <v>73</v>
          </cell>
          <cell r="T174">
            <v>1465</v>
          </cell>
          <cell r="W174">
            <v>0</v>
          </cell>
          <cell r="X174">
            <v>0</v>
          </cell>
          <cell r="Y174">
            <v>0</v>
          </cell>
        </row>
        <row r="175">
          <cell r="H175">
            <v>29</v>
          </cell>
          <cell r="I175">
            <v>29</v>
          </cell>
          <cell r="J175">
            <v>34</v>
          </cell>
          <cell r="M175">
            <v>15</v>
          </cell>
          <cell r="N175">
            <v>20</v>
          </cell>
          <cell r="O175">
            <v>31</v>
          </cell>
          <cell r="R175">
            <v>22</v>
          </cell>
          <cell r="S175">
            <v>19</v>
          </cell>
          <cell r="T175">
            <v>0</v>
          </cell>
          <cell r="W175">
            <v>76</v>
          </cell>
          <cell r="X175">
            <v>47</v>
          </cell>
          <cell r="Y175">
            <v>40</v>
          </cell>
        </row>
        <row r="176">
          <cell r="H176">
            <v>75</v>
          </cell>
          <cell r="I176">
            <v>54</v>
          </cell>
          <cell r="J176">
            <v>34</v>
          </cell>
          <cell r="M176">
            <v>32</v>
          </cell>
          <cell r="N176">
            <v>45</v>
          </cell>
          <cell r="O176">
            <v>290</v>
          </cell>
          <cell r="R176">
            <v>22</v>
          </cell>
          <cell r="S176">
            <v>117</v>
          </cell>
          <cell r="T176">
            <v>0</v>
          </cell>
          <cell r="W176">
            <v>179</v>
          </cell>
          <cell r="X176">
            <v>501</v>
          </cell>
          <cell r="Y176">
            <v>48</v>
          </cell>
        </row>
        <row r="179">
          <cell r="H179">
            <v>0</v>
          </cell>
          <cell r="I179">
            <v>0</v>
          </cell>
          <cell r="J179">
            <v>0</v>
          </cell>
          <cell r="M179">
            <v>0</v>
          </cell>
          <cell r="N179">
            <v>0</v>
          </cell>
          <cell r="O179">
            <v>0</v>
          </cell>
          <cell r="R179">
            <v>0</v>
          </cell>
          <cell r="S179">
            <v>0</v>
          </cell>
          <cell r="T179">
            <v>1</v>
          </cell>
          <cell r="W179">
            <v>0</v>
          </cell>
          <cell r="X179">
            <v>0</v>
          </cell>
          <cell r="Y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M180">
            <v>0</v>
          </cell>
          <cell r="N180">
            <v>0</v>
          </cell>
          <cell r="O180">
            <v>0</v>
          </cell>
          <cell r="R180">
            <v>0</v>
          </cell>
          <cell r="S180">
            <v>0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M182">
            <v>0</v>
          </cell>
          <cell r="N182">
            <v>1</v>
          </cell>
          <cell r="O182">
            <v>1</v>
          </cell>
          <cell r="R182">
            <v>1</v>
          </cell>
          <cell r="S182">
            <v>0</v>
          </cell>
          <cell r="T182">
            <v>0</v>
          </cell>
          <cell r="W182">
            <v>1</v>
          </cell>
          <cell r="X182">
            <v>1</v>
          </cell>
          <cell r="Y182">
            <v>2</v>
          </cell>
        </row>
        <row r="186">
          <cell r="H186">
            <v>9</v>
          </cell>
          <cell r="I186">
            <v>7</v>
          </cell>
          <cell r="J186">
            <v>4</v>
          </cell>
          <cell r="M186">
            <v>7</v>
          </cell>
          <cell r="N186">
            <v>5</v>
          </cell>
          <cell r="O186">
            <v>6</v>
          </cell>
          <cell r="R186">
            <v>5</v>
          </cell>
          <cell r="S186">
            <v>5</v>
          </cell>
          <cell r="T186">
            <v>4</v>
          </cell>
          <cell r="W186">
            <v>5</v>
          </cell>
          <cell r="X186">
            <v>6</v>
          </cell>
          <cell r="Y186">
            <v>5</v>
          </cell>
        </row>
        <row r="187">
          <cell r="H187">
            <v>3</v>
          </cell>
          <cell r="I187">
            <v>3</v>
          </cell>
          <cell r="J187">
            <v>5</v>
          </cell>
          <cell r="M187">
            <v>4</v>
          </cell>
          <cell r="N187">
            <v>8</v>
          </cell>
          <cell r="O187">
            <v>2</v>
          </cell>
          <cell r="R187">
            <v>1</v>
          </cell>
          <cell r="S187">
            <v>3</v>
          </cell>
          <cell r="T187">
            <v>4</v>
          </cell>
          <cell r="W187">
            <v>6</v>
          </cell>
          <cell r="X187">
            <v>3</v>
          </cell>
          <cell r="Y187">
            <v>3</v>
          </cell>
        </row>
        <row r="188">
          <cell r="H188">
            <v>1</v>
          </cell>
          <cell r="I188">
            <v>1</v>
          </cell>
          <cell r="J188">
            <v>1</v>
          </cell>
          <cell r="M188">
            <v>1</v>
          </cell>
          <cell r="N188">
            <v>1</v>
          </cell>
          <cell r="O188">
            <v>1</v>
          </cell>
          <cell r="R188">
            <v>1</v>
          </cell>
          <cell r="S188">
            <v>1</v>
          </cell>
          <cell r="T188">
            <v>1</v>
          </cell>
          <cell r="W188">
            <v>1</v>
          </cell>
          <cell r="X188">
            <v>1</v>
          </cell>
          <cell r="Y188">
            <v>1</v>
          </cell>
        </row>
        <row r="189">
          <cell r="H189">
            <v>1</v>
          </cell>
          <cell r="I189">
            <v>0</v>
          </cell>
          <cell r="J189">
            <v>2</v>
          </cell>
          <cell r="M189">
            <v>1</v>
          </cell>
          <cell r="N189">
            <v>1</v>
          </cell>
          <cell r="O189">
            <v>3</v>
          </cell>
          <cell r="R189">
            <v>1</v>
          </cell>
          <cell r="S189">
            <v>1</v>
          </cell>
          <cell r="T189">
            <v>1</v>
          </cell>
          <cell r="W189">
            <v>2</v>
          </cell>
          <cell r="X189">
            <v>3</v>
          </cell>
          <cell r="Y189">
            <v>4</v>
          </cell>
        </row>
        <row r="193">
          <cell r="H193">
            <v>0</v>
          </cell>
          <cell r="I193">
            <v>0</v>
          </cell>
          <cell r="J193">
            <v>0</v>
          </cell>
          <cell r="M193">
            <v>0</v>
          </cell>
          <cell r="N193">
            <v>0</v>
          </cell>
          <cell r="O193">
            <v>0</v>
          </cell>
          <cell r="R193">
            <v>1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</row>
        <row r="196">
          <cell r="H196">
            <v>27</v>
          </cell>
          <cell r="I196">
            <v>17</v>
          </cell>
          <cell r="J196">
            <v>7</v>
          </cell>
          <cell r="M196">
            <v>7</v>
          </cell>
          <cell r="N196">
            <v>0</v>
          </cell>
          <cell r="O196">
            <v>13</v>
          </cell>
          <cell r="R196">
            <v>18</v>
          </cell>
          <cell r="S196">
            <v>11</v>
          </cell>
          <cell r="T196">
            <v>16</v>
          </cell>
          <cell r="W196">
            <v>6</v>
          </cell>
          <cell r="X196">
            <v>16</v>
          </cell>
          <cell r="Y196">
            <v>12</v>
          </cell>
        </row>
        <row r="207">
          <cell r="H207">
            <v>0</v>
          </cell>
          <cell r="I207">
            <v>0</v>
          </cell>
          <cell r="J207">
            <v>0</v>
          </cell>
          <cell r="M207">
            <v>0</v>
          </cell>
          <cell r="N207">
            <v>1</v>
          </cell>
          <cell r="O207">
            <v>0</v>
          </cell>
          <cell r="R207">
            <v>0</v>
          </cell>
          <cell r="S207">
            <v>1</v>
          </cell>
          <cell r="T207">
            <v>0</v>
          </cell>
          <cell r="W207">
            <v>0</v>
          </cell>
          <cell r="X207">
            <v>1</v>
          </cell>
          <cell r="Y207">
            <v>0</v>
          </cell>
        </row>
        <row r="208">
          <cell r="H208">
            <v>0</v>
          </cell>
          <cell r="I208">
            <v>0</v>
          </cell>
          <cell r="J208">
            <v>1</v>
          </cell>
          <cell r="M208">
            <v>0</v>
          </cell>
          <cell r="N208">
            <v>1</v>
          </cell>
          <cell r="O208">
            <v>0</v>
          </cell>
          <cell r="R208">
            <v>0</v>
          </cell>
          <cell r="S208">
            <v>0</v>
          </cell>
          <cell r="T208">
            <v>0</v>
          </cell>
          <cell r="W208">
            <v>1</v>
          </cell>
          <cell r="X208">
            <v>0</v>
          </cell>
          <cell r="Y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M209">
            <v>0</v>
          </cell>
          <cell r="N209">
            <v>0</v>
          </cell>
          <cell r="O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1</v>
          </cell>
          <cell r="X209">
            <v>0</v>
          </cell>
          <cell r="Y209">
            <v>0</v>
          </cell>
        </row>
        <row r="213">
          <cell r="H213">
            <v>1</v>
          </cell>
          <cell r="I213">
            <v>0</v>
          </cell>
          <cell r="J213">
            <v>0</v>
          </cell>
          <cell r="M213">
            <v>1</v>
          </cell>
          <cell r="N213">
            <v>0</v>
          </cell>
          <cell r="O213">
            <v>0</v>
          </cell>
          <cell r="R213">
            <v>0</v>
          </cell>
          <cell r="S213">
            <v>1</v>
          </cell>
          <cell r="T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H214">
            <v>0</v>
          </cell>
          <cell r="I214">
            <v>1</v>
          </cell>
          <cell r="J214">
            <v>0</v>
          </cell>
          <cell r="M214">
            <v>0</v>
          </cell>
          <cell r="N214">
            <v>1</v>
          </cell>
          <cell r="O214">
            <v>0</v>
          </cell>
          <cell r="R214">
            <v>0</v>
          </cell>
          <cell r="S214">
            <v>0</v>
          </cell>
          <cell r="T214">
            <v>0</v>
          </cell>
          <cell r="W214">
            <v>1</v>
          </cell>
          <cell r="X214">
            <v>0</v>
          </cell>
          <cell r="Y214">
            <v>0</v>
          </cell>
        </row>
        <row r="245">
          <cell r="H245">
            <v>5</v>
          </cell>
          <cell r="I245">
            <v>5</v>
          </cell>
          <cell r="J245">
            <v>6</v>
          </cell>
          <cell r="M245">
            <v>5</v>
          </cell>
          <cell r="N245">
            <v>4</v>
          </cell>
          <cell r="O245">
            <v>5</v>
          </cell>
          <cell r="R245">
            <v>0</v>
          </cell>
          <cell r="S245">
            <v>5</v>
          </cell>
          <cell r="T245">
            <v>0</v>
          </cell>
          <cell r="W245">
            <v>10</v>
          </cell>
          <cell r="X245">
            <v>5</v>
          </cell>
          <cell r="Y245">
            <v>5</v>
          </cell>
        </row>
        <row r="259">
          <cell r="H259">
            <v>0</v>
          </cell>
          <cell r="I259">
            <v>1284</v>
          </cell>
          <cell r="J259">
            <v>7453</v>
          </cell>
          <cell r="M259">
            <v>1035</v>
          </cell>
          <cell r="N259">
            <v>44877</v>
          </cell>
          <cell r="O259">
            <v>1769</v>
          </cell>
          <cell r="R259">
            <v>16585</v>
          </cell>
          <cell r="S259">
            <v>25300</v>
          </cell>
          <cell r="T259">
            <v>3140</v>
          </cell>
          <cell r="W259">
            <v>16529</v>
          </cell>
          <cell r="X259">
            <v>40428</v>
          </cell>
          <cell r="Y259">
            <v>25490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H87">
            <v>13</v>
          </cell>
          <cell r="I87">
            <v>6</v>
          </cell>
          <cell r="J87">
            <v>1</v>
          </cell>
          <cell r="M87">
            <v>2</v>
          </cell>
          <cell r="N87">
            <v>14</v>
          </cell>
          <cell r="O87">
            <v>11</v>
          </cell>
          <cell r="R87">
            <v>2</v>
          </cell>
          <cell r="S87">
            <v>0</v>
          </cell>
          <cell r="T87">
            <v>6</v>
          </cell>
          <cell r="W87">
            <v>6</v>
          </cell>
          <cell r="X87">
            <v>24</v>
          </cell>
          <cell r="Y87">
            <v>5</v>
          </cell>
        </row>
        <row r="88">
          <cell r="H88">
            <v>20</v>
          </cell>
          <cell r="I88">
            <v>30</v>
          </cell>
          <cell r="J88">
            <v>50</v>
          </cell>
          <cell r="M88">
            <v>25</v>
          </cell>
          <cell r="N88">
            <v>10</v>
          </cell>
          <cell r="O88">
            <v>0</v>
          </cell>
          <cell r="R88">
            <v>17</v>
          </cell>
          <cell r="S88">
            <v>20</v>
          </cell>
          <cell r="T88">
            <v>28</v>
          </cell>
          <cell r="W88">
            <v>0</v>
          </cell>
          <cell r="X88">
            <v>40</v>
          </cell>
          <cell r="Y88">
            <v>40</v>
          </cell>
        </row>
        <row r="89">
          <cell r="H89">
            <v>3</v>
          </cell>
          <cell r="I89">
            <v>6</v>
          </cell>
          <cell r="J89">
            <v>1</v>
          </cell>
          <cell r="M89">
            <v>0</v>
          </cell>
          <cell r="N89">
            <v>17</v>
          </cell>
          <cell r="O89">
            <v>56</v>
          </cell>
          <cell r="R89">
            <v>38</v>
          </cell>
          <cell r="S89">
            <v>4</v>
          </cell>
          <cell r="T89">
            <v>6</v>
          </cell>
          <cell r="W89">
            <v>10</v>
          </cell>
          <cell r="X89">
            <v>0</v>
          </cell>
          <cell r="Y89">
            <v>10</v>
          </cell>
        </row>
        <row r="90">
          <cell r="H90">
            <v>5</v>
          </cell>
          <cell r="I90">
            <v>1</v>
          </cell>
          <cell r="J90">
            <v>1</v>
          </cell>
          <cell r="M90">
            <v>0</v>
          </cell>
          <cell r="N90">
            <v>0</v>
          </cell>
          <cell r="O90">
            <v>16</v>
          </cell>
          <cell r="R90">
            <v>0</v>
          </cell>
          <cell r="S90">
            <v>0</v>
          </cell>
          <cell r="T90">
            <v>2</v>
          </cell>
          <cell r="W90">
            <v>0</v>
          </cell>
          <cell r="X90">
            <v>0</v>
          </cell>
          <cell r="Y90">
            <v>0</v>
          </cell>
        </row>
        <row r="99">
          <cell r="H99">
            <v>1</v>
          </cell>
          <cell r="I99">
            <v>10</v>
          </cell>
          <cell r="J99">
            <v>1</v>
          </cell>
          <cell r="M99">
            <v>3</v>
          </cell>
          <cell r="N99">
            <v>2</v>
          </cell>
          <cell r="O99">
            <v>14</v>
          </cell>
          <cell r="R99">
            <v>0</v>
          </cell>
          <cell r="S99">
            <v>0</v>
          </cell>
          <cell r="T99">
            <v>0</v>
          </cell>
          <cell r="W99">
            <v>5</v>
          </cell>
          <cell r="X99">
            <v>11</v>
          </cell>
          <cell r="Y99">
            <v>14</v>
          </cell>
        </row>
        <row r="100">
          <cell r="H100">
            <v>15</v>
          </cell>
          <cell r="I100">
            <v>30</v>
          </cell>
          <cell r="J100">
            <v>70</v>
          </cell>
          <cell r="M100">
            <v>47</v>
          </cell>
          <cell r="N100">
            <v>0</v>
          </cell>
          <cell r="O100">
            <v>135</v>
          </cell>
          <cell r="R100">
            <v>0</v>
          </cell>
          <cell r="S100">
            <v>105</v>
          </cell>
          <cell r="T100">
            <v>55</v>
          </cell>
          <cell r="W100">
            <v>0</v>
          </cell>
          <cell r="X100">
            <v>110</v>
          </cell>
          <cell r="Y100">
            <v>40</v>
          </cell>
        </row>
        <row r="101">
          <cell r="H101">
            <v>2</v>
          </cell>
          <cell r="I101">
            <v>1</v>
          </cell>
          <cell r="J101">
            <v>0</v>
          </cell>
          <cell r="M101">
            <v>14</v>
          </cell>
          <cell r="N101">
            <v>38</v>
          </cell>
          <cell r="O101">
            <v>29</v>
          </cell>
          <cell r="R101">
            <v>6</v>
          </cell>
          <cell r="S101">
            <v>0</v>
          </cell>
          <cell r="T101">
            <v>16</v>
          </cell>
          <cell r="W101">
            <v>7</v>
          </cell>
          <cell r="X101">
            <v>0</v>
          </cell>
          <cell r="Y101">
            <v>39</v>
          </cell>
        </row>
        <row r="102">
          <cell r="H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R102">
            <v>0</v>
          </cell>
          <cell r="S102">
            <v>0</v>
          </cell>
          <cell r="T102">
            <v>0</v>
          </cell>
          <cell r="W102">
            <v>20</v>
          </cell>
          <cell r="X102">
            <v>0</v>
          </cell>
          <cell r="Y102">
            <v>16</v>
          </cell>
        </row>
        <row r="115">
          <cell r="H115">
            <v>0</v>
          </cell>
          <cell r="I115">
            <v>10</v>
          </cell>
          <cell r="J115">
            <v>0</v>
          </cell>
          <cell r="M115">
            <v>0</v>
          </cell>
          <cell r="N115">
            <v>0</v>
          </cell>
          <cell r="O115">
            <v>0</v>
          </cell>
          <cell r="R115">
            <v>45</v>
          </cell>
          <cell r="S115">
            <v>0</v>
          </cell>
          <cell r="T115">
            <v>10</v>
          </cell>
          <cell r="W115">
            <v>0</v>
          </cell>
          <cell r="X115">
            <v>26</v>
          </cell>
          <cell r="Y115">
            <v>15</v>
          </cell>
        </row>
        <row r="116">
          <cell r="H116">
            <v>0</v>
          </cell>
          <cell r="I116">
            <v>1</v>
          </cell>
          <cell r="J116">
            <v>15</v>
          </cell>
          <cell r="M116">
            <v>14</v>
          </cell>
          <cell r="N116">
            <v>51</v>
          </cell>
          <cell r="O116">
            <v>63</v>
          </cell>
          <cell r="R116">
            <v>15</v>
          </cell>
          <cell r="S116">
            <v>4</v>
          </cell>
          <cell r="T116">
            <v>23</v>
          </cell>
          <cell r="W116">
            <v>14</v>
          </cell>
          <cell r="X116">
            <v>0</v>
          </cell>
          <cell r="Y116">
            <v>39</v>
          </cell>
        </row>
        <row r="117">
          <cell r="H117">
            <v>6</v>
          </cell>
          <cell r="I117">
            <v>5</v>
          </cell>
          <cell r="J117">
            <v>0</v>
          </cell>
          <cell r="M117">
            <v>0</v>
          </cell>
          <cell r="N117">
            <v>0</v>
          </cell>
          <cell r="O117">
            <v>3</v>
          </cell>
          <cell r="R117">
            <v>1</v>
          </cell>
          <cell r="S117">
            <v>2</v>
          </cell>
          <cell r="T117">
            <v>0</v>
          </cell>
          <cell r="W117">
            <v>0</v>
          </cell>
          <cell r="X117">
            <v>0</v>
          </cell>
          <cell r="Y117">
            <v>3</v>
          </cell>
        </row>
        <row r="118">
          <cell r="H118">
            <v>20</v>
          </cell>
          <cell r="I118">
            <v>0</v>
          </cell>
          <cell r="J118">
            <v>50</v>
          </cell>
          <cell r="M118">
            <v>47</v>
          </cell>
          <cell r="N118">
            <v>0</v>
          </cell>
          <cell r="O118">
            <v>38</v>
          </cell>
          <cell r="R118">
            <v>0</v>
          </cell>
          <cell r="S118">
            <v>20</v>
          </cell>
          <cell r="T118">
            <v>20</v>
          </cell>
          <cell r="W118">
            <v>0</v>
          </cell>
          <cell r="X118">
            <v>25</v>
          </cell>
          <cell r="Y118">
            <v>20</v>
          </cell>
        </row>
        <row r="123">
          <cell r="H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46</v>
          </cell>
          <cell r="O123">
            <v>0</v>
          </cell>
          <cell r="R123">
            <v>0</v>
          </cell>
          <cell r="S123">
            <v>0</v>
          </cell>
          <cell r="T123">
            <v>0</v>
          </cell>
          <cell r="W123">
            <v>34</v>
          </cell>
          <cell r="X123">
            <v>0</v>
          </cell>
          <cell r="Y123">
            <v>0</v>
          </cell>
        </row>
        <row r="124">
          <cell r="H124">
            <v>2</v>
          </cell>
          <cell r="I124">
            <v>1</v>
          </cell>
          <cell r="J124">
            <v>0</v>
          </cell>
          <cell r="M124">
            <v>21</v>
          </cell>
          <cell r="N124">
            <v>36</v>
          </cell>
          <cell r="O124">
            <v>32</v>
          </cell>
          <cell r="R124">
            <v>9</v>
          </cell>
          <cell r="S124">
            <v>3</v>
          </cell>
          <cell r="T124">
            <v>19</v>
          </cell>
          <cell r="W124">
            <v>3</v>
          </cell>
          <cell r="X124">
            <v>0</v>
          </cell>
          <cell r="Y124">
            <v>39</v>
          </cell>
        </row>
        <row r="133">
          <cell r="H133">
            <v>9</v>
          </cell>
          <cell r="I133">
            <v>12</v>
          </cell>
          <cell r="J133">
            <v>11</v>
          </cell>
          <cell r="M133">
            <v>3</v>
          </cell>
          <cell r="N133">
            <v>8</v>
          </cell>
          <cell r="O133">
            <v>8</v>
          </cell>
          <cell r="R133">
            <v>8</v>
          </cell>
          <cell r="S133">
            <v>1</v>
          </cell>
          <cell r="T133">
            <v>11</v>
          </cell>
          <cell r="W133">
            <v>10</v>
          </cell>
          <cell r="X133">
            <v>12</v>
          </cell>
          <cell r="Y133">
            <v>7</v>
          </cell>
        </row>
        <row r="137">
          <cell r="H137">
            <v>32</v>
          </cell>
          <cell r="I137">
            <v>5</v>
          </cell>
          <cell r="J137">
            <v>18</v>
          </cell>
          <cell r="M137">
            <v>6</v>
          </cell>
          <cell r="N137">
            <v>17</v>
          </cell>
          <cell r="O137">
            <v>3</v>
          </cell>
          <cell r="R137">
            <v>3</v>
          </cell>
          <cell r="S137">
            <v>4</v>
          </cell>
          <cell r="T137">
            <v>26</v>
          </cell>
          <cell r="W137">
            <v>19</v>
          </cell>
          <cell r="X137">
            <v>8</v>
          </cell>
          <cell r="Y137">
            <v>1</v>
          </cell>
        </row>
        <row r="140">
          <cell r="H140">
            <v>7</v>
          </cell>
          <cell r="I140">
            <v>6</v>
          </cell>
          <cell r="J140">
            <v>1</v>
          </cell>
          <cell r="M140">
            <v>1</v>
          </cell>
          <cell r="N140">
            <v>2</v>
          </cell>
          <cell r="O140">
            <v>1</v>
          </cell>
          <cell r="R140">
            <v>1</v>
          </cell>
          <cell r="S140">
            <v>1</v>
          </cell>
          <cell r="T140">
            <v>1</v>
          </cell>
          <cell r="W140">
            <v>3</v>
          </cell>
          <cell r="X140">
            <v>2</v>
          </cell>
          <cell r="Y140">
            <v>0</v>
          </cell>
        </row>
        <row r="141">
          <cell r="H141">
            <v>2</v>
          </cell>
          <cell r="I141">
            <v>0</v>
          </cell>
          <cell r="J141">
            <v>1</v>
          </cell>
          <cell r="M141">
            <v>4</v>
          </cell>
          <cell r="N141">
            <v>11</v>
          </cell>
          <cell r="O141">
            <v>18</v>
          </cell>
          <cell r="R141">
            <v>0</v>
          </cell>
          <cell r="S141">
            <v>5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H142">
            <v>23</v>
          </cell>
          <cell r="I142">
            <v>11</v>
          </cell>
          <cell r="J142">
            <v>11</v>
          </cell>
          <cell r="M142">
            <v>3</v>
          </cell>
          <cell r="N142">
            <v>11</v>
          </cell>
          <cell r="O142">
            <v>9</v>
          </cell>
          <cell r="R142">
            <v>8</v>
          </cell>
          <cell r="S142">
            <v>1</v>
          </cell>
          <cell r="T142">
            <v>12</v>
          </cell>
          <cell r="W142">
            <v>10</v>
          </cell>
          <cell r="X142">
            <v>12</v>
          </cell>
          <cell r="Y142">
            <v>6</v>
          </cell>
        </row>
        <row r="147">
          <cell r="H147">
            <v>55</v>
          </cell>
          <cell r="I147">
            <v>0</v>
          </cell>
          <cell r="J147">
            <v>120</v>
          </cell>
          <cell r="M147">
            <v>55</v>
          </cell>
          <cell r="N147">
            <v>0</v>
          </cell>
          <cell r="O147">
            <v>225</v>
          </cell>
          <cell r="R147">
            <v>0</v>
          </cell>
          <cell r="S147">
            <v>55</v>
          </cell>
          <cell r="T147">
            <v>65</v>
          </cell>
          <cell r="W147">
            <v>0</v>
          </cell>
          <cell r="X147">
            <v>150</v>
          </cell>
          <cell r="Y147">
            <v>135</v>
          </cell>
        </row>
        <row r="148">
          <cell r="H148">
            <v>2</v>
          </cell>
          <cell r="I148">
            <v>15</v>
          </cell>
          <cell r="J148">
            <v>34</v>
          </cell>
          <cell r="M148">
            <v>2</v>
          </cell>
          <cell r="N148">
            <v>39</v>
          </cell>
          <cell r="O148">
            <v>30</v>
          </cell>
          <cell r="R148">
            <v>22</v>
          </cell>
          <cell r="S148">
            <v>10</v>
          </cell>
          <cell r="T148">
            <v>25</v>
          </cell>
          <cell r="W148">
            <v>41</v>
          </cell>
          <cell r="X148">
            <v>17</v>
          </cell>
          <cell r="Y148">
            <v>10</v>
          </cell>
        </row>
        <row r="165">
          <cell r="H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O165">
            <v>4932</v>
          </cell>
          <cell r="R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Y165">
            <v>0</v>
          </cell>
        </row>
        <row r="167">
          <cell r="H167">
            <v>0</v>
          </cell>
          <cell r="I167">
            <v>0</v>
          </cell>
          <cell r="J167">
            <v>1</v>
          </cell>
          <cell r="M167">
            <v>0</v>
          </cell>
          <cell r="N167">
            <v>1</v>
          </cell>
          <cell r="O167">
            <v>2</v>
          </cell>
          <cell r="R167">
            <v>0</v>
          </cell>
          <cell r="S167">
            <v>0</v>
          </cell>
          <cell r="T167">
            <v>0</v>
          </cell>
          <cell r="W167">
            <v>1</v>
          </cell>
          <cell r="X167">
            <v>0</v>
          </cell>
          <cell r="Y167">
            <v>0</v>
          </cell>
        </row>
        <row r="168">
          <cell r="H168">
            <v>0</v>
          </cell>
          <cell r="I168">
            <v>1</v>
          </cell>
          <cell r="J168">
            <v>1</v>
          </cell>
          <cell r="M168">
            <v>0</v>
          </cell>
          <cell r="N168">
            <v>1</v>
          </cell>
          <cell r="O168">
            <v>1</v>
          </cell>
          <cell r="R168">
            <v>0</v>
          </cell>
          <cell r="S168">
            <v>0</v>
          </cell>
          <cell r="T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H169">
            <v>0</v>
          </cell>
          <cell r="I169">
            <v>0</v>
          </cell>
          <cell r="J169">
            <v>1</v>
          </cell>
          <cell r="M169">
            <v>1</v>
          </cell>
          <cell r="N169">
            <v>1</v>
          </cell>
          <cell r="O169">
            <v>4</v>
          </cell>
          <cell r="R169">
            <v>0</v>
          </cell>
          <cell r="S169">
            <v>0</v>
          </cell>
          <cell r="T169">
            <v>2</v>
          </cell>
          <cell r="W169">
            <v>0</v>
          </cell>
          <cell r="X169">
            <v>1</v>
          </cell>
          <cell r="Y169">
            <v>1</v>
          </cell>
        </row>
        <row r="183">
          <cell r="H183">
            <v>0</v>
          </cell>
          <cell r="I183">
            <v>0</v>
          </cell>
          <cell r="J183">
            <v>0</v>
          </cell>
          <cell r="M183">
            <v>0</v>
          </cell>
          <cell r="N183">
            <v>0</v>
          </cell>
          <cell r="O183">
            <v>0</v>
          </cell>
          <cell r="R183">
            <v>0</v>
          </cell>
          <cell r="S183">
            <v>1</v>
          </cell>
          <cell r="T183">
            <v>0</v>
          </cell>
          <cell r="W183">
            <v>0</v>
          </cell>
          <cell r="X183">
            <v>0</v>
          </cell>
          <cell r="Y183">
            <v>2</v>
          </cell>
        </row>
        <row r="190">
          <cell r="H190">
            <v>0</v>
          </cell>
          <cell r="I190">
            <v>0</v>
          </cell>
          <cell r="J190">
            <v>1</v>
          </cell>
          <cell r="M190">
            <v>0</v>
          </cell>
          <cell r="N190">
            <v>1</v>
          </cell>
          <cell r="O190">
            <v>0</v>
          </cell>
          <cell r="R190">
            <v>0</v>
          </cell>
          <cell r="S190">
            <v>0</v>
          </cell>
          <cell r="T190">
            <v>1</v>
          </cell>
          <cell r="W190">
            <v>0</v>
          </cell>
          <cell r="X190">
            <v>0</v>
          </cell>
          <cell r="Y190">
            <v>1</v>
          </cell>
        </row>
        <row r="191">
          <cell r="H191">
            <v>30</v>
          </cell>
          <cell r="I191">
            <v>12</v>
          </cell>
          <cell r="J191">
            <v>10</v>
          </cell>
          <cell r="M191">
            <v>25</v>
          </cell>
          <cell r="N191">
            <v>27</v>
          </cell>
          <cell r="O191">
            <v>10</v>
          </cell>
          <cell r="R191">
            <v>143</v>
          </cell>
          <cell r="S191">
            <v>182</v>
          </cell>
          <cell r="T191">
            <v>26</v>
          </cell>
          <cell r="W191">
            <v>68</v>
          </cell>
          <cell r="X191">
            <v>5</v>
          </cell>
          <cell r="Y191">
            <v>2</v>
          </cell>
        </row>
        <row r="249">
          <cell r="H249">
            <v>0</v>
          </cell>
          <cell r="I249">
            <v>11685</v>
          </cell>
          <cell r="J249">
            <v>0</v>
          </cell>
          <cell r="M249">
            <v>0</v>
          </cell>
          <cell r="N249">
            <v>0</v>
          </cell>
          <cell r="O249">
            <v>8000</v>
          </cell>
          <cell r="R249">
            <v>0</v>
          </cell>
          <cell r="S249">
            <v>0</v>
          </cell>
          <cell r="T249">
            <v>0</v>
          </cell>
          <cell r="W249">
            <v>11000</v>
          </cell>
          <cell r="X249">
            <v>0</v>
          </cell>
          <cell r="Y249">
            <v>0</v>
          </cell>
        </row>
        <row r="251">
          <cell r="H251">
            <v>0</v>
          </cell>
          <cell r="I251">
            <v>0</v>
          </cell>
          <cell r="J251">
            <v>7</v>
          </cell>
          <cell r="M251">
            <v>0</v>
          </cell>
          <cell r="N251">
            <v>0</v>
          </cell>
          <cell r="O251">
            <v>0</v>
          </cell>
          <cell r="R251">
            <v>0</v>
          </cell>
          <cell r="S251">
            <v>0</v>
          </cell>
          <cell r="T251">
            <v>6</v>
          </cell>
          <cell r="W251">
            <v>0</v>
          </cell>
          <cell r="X251">
            <v>0</v>
          </cell>
          <cell r="Y25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202">
          <cell r="H202">
            <v>0</v>
          </cell>
          <cell r="I202">
            <v>0</v>
          </cell>
          <cell r="J202">
            <v>0</v>
          </cell>
          <cell r="M202">
            <v>0</v>
          </cell>
          <cell r="N202">
            <v>0</v>
          </cell>
          <cell r="O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M210">
            <v>0</v>
          </cell>
          <cell r="N210">
            <v>0</v>
          </cell>
          <cell r="O210">
            <v>0</v>
          </cell>
          <cell r="R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Y210">
            <v>0</v>
          </cell>
        </row>
        <row r="215">
          <cell r="H215">
            <v>0</v>
          </cell>
          <cell r="I215">
            <v>0</v>
          </cell>
          <cell r="J215">
            <v>0</v>
          </cell>
          <cell r="M215">
            <v>1</v>
          </cell>
          <cell r="N215">
            <v>1</v>
          </cell>
          <cell r="O215">
            <v>0</v>
          </cell>
          <cell r="R215">
            <v>0</v>
          </cell>
          <cell r="S215">
            <v>0</v>
          </cell>
          <cell r="T215">
            <v>0</v>
          </cell>
          <cell r="W215">
            <v>0</v>
          </cell>
          <cell r="X215">
            <v>0</v>
          </cell>
          <cell r="Y21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M236">
            <v>0</v>
          </cell>
          <cell r="N236">
            <v>0</v>
          </cell>
          <cell r="O236">
            <v>1</v>
          </cell>
          <cell r="R236">
            <v>0</v>
          </cell>
          <cell r="S236">
            <v>0</v>
          </cell>
          <cell r="T236">
            <v>0</v>
          </cell>
          <cell r="W236">
            <v>0</v>
          </cell>
          <cell r="X236">
            <v>1</v>
          </cell>
          <cell r="Y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M237">
            <v>0</v>
          </cell>
          <cell r="N237">
            <v>1</v>
          </cell>
          <cell r="O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H238">
            <v>0</v>
          </cell>
          <cell r="I238">
            <v>1</v>
          </cell>
          <cell r="J238">
            <v>0</v>
          </cell>
          <cell r="M238">
            <v>0</v>
          </cell>
          <cell r="N238">
            <v>1</v>
          </cell>
          <cell r="O238">
            <v>0</v>
          </cell>
          <cell r="R238">
            <v>1</v>
          </cell>
          <cell r="S238">
            <v>0</v>
          </cell>
          <cell r="T238">
            <v>1</v>
          </cell>
          <cell r="W238">
            <v>0</v>
          </cell>
          <cell r="X238">
            <v>1</v>
          </cell>
          <cell r="Y238">
            <v>1</v>
          </cell>
        </row>
        <row r="239">
          <cell r="H239">
            <v>1</v>
          </cell>
          <cell r="I239">
            <v>1</v>
          </cell>
          <cell r="J239">
            <v>2</v>
          </cell>
          <cell r="M239">
            <v>1</v>
          </cell>
          <cell r="N239">
            <v>1</v>
          </cell>
          <cell r="O239">
            <v>1</v>
          </cell>
          <cell r="R239">
            <v>1</v>
          </cell>
          <cell r="S239">
            <v>1</v>
          </cell>
          <cell r="T239">
            <v>2</v>
          </cell>
          <cell r="W239">
            <v>1</v>
          </cell>
          <cell r="X239">
            <v>1</v>
          </cell>
          <cell r="Y239">
            <v>1</v>
          </cell>
        </row>
        <row r="241">
          <cell r="H241">
            <v>0</v>
          </cell>
          <cell r="I241">
            <v>0</v>
          </cell>
          <cell r="J241">
            <v>0</v>
          </cell>
          <cell r="M241">
            <v>0</v>
          </cell>
          <cell r="N241">
            <v>0</v>
          </cell>
          <cell r="O241">
            <v>11</v>
          </cell>
          <cell r="R241">
            <v>0</v>
          </cell>
          <cell r="S241">
            <v>23</v>
          </cell>
          <cell r="T241">
            <v>0</v>
          </cell>
          <cell r="W241">
            <v>10</v>
          </cell>
          <cell r="X241">
            <v>10</v>
          </cell>
          <cell r="Y241">
            <v>30</v>
          </cell>
        </row>
        <row r="242">
          <cell r="H242">
            <v>0</v>
          </cell>
          <cell r="I242">
            <v>0</v>
          </cell>
          <cell r="J242">
            <v>0</v>
          </cell>
          <cell r="M242">
            <v>0</v>
          </cell>
          <cell r="N242">
            <v>0</v>
          </cell>
          <cell r="O242">
            <v>15</v>
          </cell>
          <cell r="R242">
            <v>0</v>
          </cell>
          <cell r="S242">
            <v>0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H243">
            <v>0</v>
          </cell>
          <cell r="I243">
            <v>0</v>
          </cell>
          <cell r="J243">
            <v>29</v>
          </cell>
          <cell r="M243">
            <v>0</v>
          </cell>
          <cell r="N243">
            <v>0</v>
          </cell>
          <cell r="O243">
            <v>30</v>
          </cell>
          <cell r="R243">
            <v>0</v>
          </cell>
          <cell r="S243">
            <v>0</v>
          </cell>
          <cell r="T243">
            <v>29</v>
          </cell>
          <cell r="W243">
            <v>0</v>
          </cell>
          <cell r="X243">
            <v>0</v>
          </cell>
          <cell r="Y243">
            <v>30</v>
          </cell>
        </row>
        <row r="244">
          <cell r="H244">
            <v>7</v>
          </cell>
          <cell r="I244">
            <v>59</v>
          </cell>
          <cell r="J244">
            <v>86</v>
          </cell>
          <cell r="M244">
            <v>0</v>
          </cell>
          <cell r="N244">
            <v>0</v>
          </cell>
          <cell r="O244">
            <v>11</v>
          </cell>
          <cell r="R244">
            <v>87</v>
          </cell>
          <cell r="S244">
            <v>212</v>
          </cell>
          <cell r="T244">
            <v>121</v>
          </cell>
          <cell r="W244">
            <v>135</v>
          </cell>
          <cell r="X244">
            <v>0</v>
          </cell>
          <cell r="Y244">
            <v>42</v>
          </cell>
        </row>
        <row r="246">
          <cell r="H246">
            <v>0</v>
          </cell>
          <cell r="I246">
            <v>0</v>
          </cell>
          <cell r="J246">
            <v>0</v>
          </cell>
          <cell r="M246">
            <v>0</v>
          </cell>
          <cell r="N246">
            <v>0</v>
          </cell>
          <cell r="O246">
            <v>0</v>
          </cell>
          <cell r="R246">
            <v>0</v>
          </cell>
          <cell r="S246">
            <v>0</v>
          </cell>
          <cell r="T246">
            <v>0</v>
          </cell>
          <cell r="W246">
            <v>0</v>
          </cell>
          <cell r="X246">
            <v>0</v>
          </cell>
          <cell r="Y246">
            <v>0</v>
          </cell>
        </row>
        <row r="248">
          <cell r="H248">
            <v>15</v>
          </cell>
          <cell r="I248">
            <v>30</v>
          </cell>
          <cell r="J248">
            <v>15596</v>
          </cell>
          <cell r="M248">
            <v>2267</v>
          </cell>
          <cell r="N248">
            <v>0</v>
          </cell>
          <cell r="O248">
            <v>0</v>
          </cell>
          <cell r="R248">
            <v>0</v>
          </cell>
          <cell r="S248">
            <v>7000</v>
          </cell>
          <cell r="T248">
            <v>2741</v>
          </cell>
          <cell r="W248">
            <v>76</v>
          </cell>
          <cell r="X248">
            <v>80</v>
          </cell>
          <cell r="Y248">
            <v>41</v>
          </cell>
        </row>
        <row r="253">
          <cell r="H253">
            <v>0</v>
          </cell>
          <cell r="I253">
            <v>3</v>
          </cell>
          <cell r="J253">
            <v>0</v>
          </cell>
          <cell r="M253">
            <v>0</v>
          </cell>
          <cell r="N253">
            <v>1</v>
          </cell>
          <cell r="O253">
            <v>0</v>
          </cell>
          <cell r="R253">
            <v>2</v>
          </cell>
          <cell r="S253">
            <v>0</v>
          </cell>
          <cell r="T253">
            <v>0</v>
          </cell>
          <cell r="W253">
            <v>0</v>
          </cell>
          <cell r="X253">
            <v>0</v>
          </cell>
          <cell r="Y253">
            <v>1</v>
          </cell>
        </row>
        <row r="254">
          <cell r="H254">
            <v>0</v>
          </cell>
          <cell r="I254">
            <v>20</v>
          </cell>
          <cell r="J254">
            <v>18</v>
          </cell>
          <cell r="M254">
            <v>16</v>
          </cell>
          <cell r="N254">
            <v>16</v>
          </cell>
          <cell r="O254">
            <v>8</v>
          </cell>
          <cell r="R254">
            <v>16</v>
          </cell>
          <cell r="S254">
            <v>14</v>
          </cell>
          <cell r="T254">
            <v>24</v>
          </cell>
          <cell r="W254">
            <v>16</v>
          </cell>
          <cell r="X254">
            <v>6</v>
          </cell>
          <cell r="Y254">
            <v>9</v>
          </cell>
        </row>
        <row r="255">
          <cell r="H255">
            <v>0</v>
          </cell>
          <cell r="I255">
            <v>48</v>
          </cell>
          <cell r="J255">
            <v>16</v>
          </cell>
          <cell r="M255">
            <v>10</v>
          </cell>
          <cell r="N255">
            <v>47</v>
          </cell>
          <cell r="O255">
            <v>23</v>
          </cell>
          <cell r="R255">
            <v>41</v>
          </cell>
          <cell r="S255">
            <v>35</v>
          </cell>
          <cell r="T255">
            <v>13</v>
          </cell>
          <cell r="W255">
            <v>32</v>
          </cell>
          <cell r="X255">
            <v>12</v>
          </cell>
          <cell r="Y255">
            <v>21</v>
          </cell>
        </row>
        <row r="258">
          <cell r="H258">
            <v>26239</v>
          </cell>
          <cell r="I258">
            <v>24258</v>
          </cell>
          <cell r="J258">
            <v>22599</v>
          </cell>
          <cell r="M258">
            <v>19800</v>
          </cell>
          <cell r="N258">
            <v>24930</v>
          </cell>
          <cell r="O258">
            <v>20242</v>
          </cell>
          <cell r="R258">
            <v>19455</v>
          </cell>
          <cell r="S258">
            <v>23445</v>
          </cell>
          <cell r="T258">
            <v>27112</v>
          </cell>
          <cell r="W258">
            <v>26063</v>
          </cell>
          <cell r="X258">
            <v>29996</v>
          </cell>
          <cell r="Y258">
            <v>21150</v>
          </cell>
        </row>
        <row r="260">
          <cell r="H260">
            <v>0</v>
          </cell>
          <cell r="I260">
            <v>0</v>
          </cell>
          <cell r="J260">
            <v>0</v>
          </cell>
          <cell r="M260">
            <v>0</v>
          </cell>
          <cell r="N260">
            <v>1</v>
          </cell>
          <cell r="O260">
            <v>0</v>
          </cell>
          <cell r="R260">
            <v>0</v>
          </cell>
          <cell r="S260">
            <v>0</v>
          </cell>
          <cell r="T260">
            <v>1</v>
          </cell>
          <cell r="W260">
            <v>1</v>
          </cell>
          <cell r="X260">
            <v>2</v>
          </cell>
          <cell r="Y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M261">
            <v>0</v>
          </cell>
          <cell r="N261">
            <v>1</v>
          </cell>
          <cell r="O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0</v>
          </cell>
          <cell r="Y2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7"/>
  <sheetViews>
    <sheetView tabSelected="1" topLeftCell="A228" zoomScale="80" zoomScaleNormal="80" zoomScaleSheetLayoutView="100" zoomScalePageLayoutView="120" workbookViewId="0">
      <selection activeCell="B278" sqref="B278"/>
    </sheetView>
  </sheetViews>
  <sheetFormatPr defaultRowHeight="17.25"/>
  <cols>
    <col min="1" max="1" width="6.5" style="64" customWidth="1"/>
    <col min="2" max="2" width="40.75" style="64" customWidth="1"/>
    <col min="3" max="3" width="9" style="64" customWidth="1"/>
    <col min="4" max="4" width="9" style="171" customWidth="1"/>
    <col min="5" max="5" width="9" style="69" customWidth="1"/>
    <col min="6" max="7" width="6.625" style="69" customWidth="1"/>
    <col min="8" max="10" width="5.625" style="69" customWidth="1"/>
    <col min="11" max="12" width="6.625" style="69" customWidth="1"/>
    <col min="13" max="15" width="5.625" style="69" customWidth="1"/>
    <col min="16" max="17" width="6.625" style="69" customWidth="1"/>
    <col min="18" max="20" width="5.625" style="69" customWidth="1"/>
    <col min="21" max="21" width="6.625" style="64" customWidth="1"/>
    <col min="22" max="22" width="6.625" style="69" customWidth="1"/>
    <col min="23" max="25" width="5.625" style="69" customWidth="1"/>
    <col min="26" max="26" width="4.5" style="114" customWidth="1"/>
    <col min="27" max="16384" width="9" style="64"/>
  </cols>
  <sheetData>
    <row r="1" spans="1:27" s="66" customFormat="1" ht="2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25"/>
      <c r="W1" s="125"/>
      <c r="X1" s="125"/>
      <c r="Y1" s="125"/>
      <c r="Z1" s="118"/>
      <c r="AA1" s="149"/>
    </row>
    <row r="2" spans="1:27" s="66" customFormat="1" ht="21">
      <c r="A2" s="191" t="s">
        <v>216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25"/>
      <c r="W2" s="125"/>
      <c r="X2" s="125"/>
      <c r="Y2" s="125"/>
      <c r="Z2" s="118"/>
      <c r="AA2" s="149"/>
    </row>
    <row r="3" spans="1:27">
      <c r="A3" s="192" t="s">
        <v>1</v>
      </c>
      <c r="B3" s="108"/>
      <c r="C3" s="1" t="s">
        <v>2</v>
      </c>
      <c r="D3" s="165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2"/>
      <c r="V3" s="67"/>
      <c r="W3" s="67"/>
      <c r="X3" s="67"/>
      <c r="Y3" s="67"/>
      <c r="AA3" s="149"/>
    </row>
    <row r="4" spans="1:27" ht="17.25" customHeight="1">
      <c r="A4" s="193"/>
      <c r="B4" s="106" t="s">
        <v>3</v>
      </c>
      <c r="C4" s="195" t="s">
        <v>4</v>
      </c>
      <c r="D4" s="196" t="s">
        <v>357</v>
      </c>
      <c r="E4" s="198" t="s">
        <v>358</v>
      </c>
      <c r="F4" s="68" t="s">
        <v>5</v>
      </c>
      <c r="G4" s="68" t="s">
        <v>356</v>
      </c>
      <c r="H4" s="179">
        <v>2555</v>
      </c>
      <c r="I4" s="180"/>
      <c r="J4" s="181"/>
      <c r="K4" s="68" t="s">
        <v>6</v>
      </c>
      <c r="L4" s="68" t="s">
        <v>356</v>
      </c>
      <c r="M4" s="179">
        <v>2556</v>
      </c>
      <c r="N4" s="180"/>
      <c r="O4" s="181"/>
      <c r="P4" s="68" t="s">
        <v>7</v>
      </c>
      <c r="Q4" s="68" t="s">
        <v>356</v>
      </c>
      <c r="R4" s="179">
        <v>2556</v>
      </c>
      <c r="S4" s="180"/>
      <c r="T4" s="181"/>
      <c r="U4" s="106" t="s">
        <v>8</v>
      </c>
      <c r="V4" s="68" t="s">
        <v>356</v>
      </c>
      <c r="W4" s="179">
        <v>2556</v>
      </c>
      <c r="X4" s="180"/>
      <c r="Y4" s="181"/>
      <c r="AA4" s="149"/>
    </row>
    <row r="5" spans="1:27">
      <c r="A5" s="194"/>
      <c r="B5" s="107" t="s">
        <v>9</v>
      </c>
      <c r="C5" s="194"/>
      <c r="D5" s="197"/>
      <c r="E5" s="199"/>
      <c r="F5" s="109" t="s">
        <v>10</v>
      </c>
      <c r="G5" s="126" t="s">
        <v>10</v>
      </c>
      <c r="H5" s="135" t="s">
        <v>359</v>
      </c>
      <c r="I5" s="135" t="s">
        <v>360</v>
      </c>
      <c r="J5" s="135" t="s">
        <v>361</v>
      </c>
      <c r="K5" s="109" t="s">
        <v>11</v>
      </c>
      <c r="L5" s="126" t="s">
        <v>11</v>
      </c>
      <c r="M5" s="135" t="s">
        <v>362</v>
      </c>
      <c r="N5" s="135" t="s">
        <v>363</v>
      </c>
      <c r="O5" s="135" t="s">
        <v>364</v>
      </c>
      <c r="P5" s="109" t="s">
        <v>12</v>
      </c>
      <c r="Q5" s="126" t="s">
        <v>12</v>
      </c>
      <c r="R5" s="135" t="s">
        <v>365</v>
      </c>
      <c r="S5" s="135" t="s">
        <v>366</v>
      </c>
      <c r="T5" s="135" t="s">
        <v>367</v>
      </c>
      <c r="U5" s="3" t="s">
        <v>13</v>
      </c>
      <c r="V5" s="126" t="s">
        <v>13</v>
      </c>
      <c r="W5" s="135" t="s">
        <v>384</v>
      </c>
      <c r="X5" s="135" t="s">
        <v>368</v>
      </c>
      <c r="Y5" s="135" t="s">
        <v>369</v>
      </c>
      <c r="AA5" s="149"/>
    </row>
    <row r="6" spans="1:27" ht="18" thickBot="1">
      <c r="A6" s="4"/>
      <c r="B6" s="185" t="s">
        <v>14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86"/>
      <c r="S6" s="186"/>
      <c r="T6" s="186"/>
      <c r="U6" s="186"/>
      <c r="V6" s="133"/>
      <c r="W6" s="133"/>
      <c r="X6" s="133"/>
      <c r="Y6" s="133"/>
      <c r="Z6" s="127"/>
      <c r="AA6" s="149"/>
    </row>
    <row r="7" spans="1:27" ht="18.75" thickTop="1" thickBot="1">
      <c r="A7" s="5"/>
      <c r="B7" s="6" t="s">
        <v>15</v>
      </c>
      <c r="C7" s="7"/>
      <c r="D7" s="16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127"/>
      <c r="AA7" s="149"/>
    </row>
    <row r="8" spans="1:27" ht="35.25" thickTop="1">
      <c r="A8" s="91" t="s">
        <v>16</v>
      </c>
      <c r="B8" s="9" t="s">
        <v>17</v>
      </c>
      <c r="C8" s="45"/>
      <c r="D8" s="167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  <c r="Y8" s="72"/>
      <c r="AA8" s="149"/>
    </row>
    <row r="9" spans="1:27">
      <c r="A9" s="20"/>
      <c r="B9" s="10" t="s">
        <v>18</v>
      </c>
      <c r="C9" s="46"/>
      <c r="D9" s="10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70"/>
      <c r="W9" s="70"/>
      <c r="X9" s="70"/>
      <c r="Y9" s="70"/>
      <c r="AA9" s="149"/>
    </row>
    <row r="10" spans="1:27">
      <c r="A10" s="20"/>
      <c r="B10" s="11" t="s">
        <v>386</v>
      </c>
      <c r="C10" s="46" t="s">
        <v>55</v>
      </c>
      <c r="D10" s="70">
        <f>SUM(D47)</f>
        <v>5</v>
      </c>
      <c r="E10" s="70">
        <f>SUM(E47)</f>
        <v>5</v>
      </c>
      <c r="F10" s="136">
        <f>SUM(F47)</f>
        <v>0</v>
      </c>
      <c r="G10" s="136">
        <f>SUM(G47)</f>
        <v>1</v>
      </c>
      <c r="H10" s="136">
        <f>SUM(H47)</f>
        <v>0</v>
      </c>
      <c r="I10" s="136">
        <f t="shared" ref="I10:J10" si="0">SUM(I47)</f>
        <v>0</v>
      </c>
      <c r="J10" s="136">
        <f t="shared" si="0"/>
        <v>1</v>
      </c>
      <c r="K10" s="136">
        <v>3</v>
      </c>
      <c r="L10" s="70">
        <f>SUM(L47)</f>
        <v>2</v>
      </c>
      <c r="M10" s="136">
        <f t="shared" ref="M10:O10" si="1">SUM(M47)</f>
        <v>0</v>
      </c>
      <c r="N10" s="136">
        <f t="shared" si="1"/>
        <v>0</v>
      </c>
      <c r="O10" s="136">
        <f t="shared" si="1"/>
        <v>2</v>
      </c>
      <c r="P10" s="136">
        <f>SUM(P47)</f>
        <v>0</v>
      </c>
      <c r="Q10" s="136">
        <f>SUM(Q47)</f>
        <v>0</v>
      </c>
      <c r="R10" s="136">
        <f t="shared" ref="R10:T10" si="2">SUM(R47)</f>
        <v>0</v>
      </c>
      <c r="S10" s="136">
        <f t="shared" si="2"/>
        <v>0</v>
      </c>
      <c r="T10" s="136">
        <f t="shared" si="2"/>
        <v>0</v>
      </c>
      <c r="U10" s="137">
        <v>5</v>
      </c>
      <c r="V10" s="70">
        <f>SUM(V47)</f>
        <v>2</v>
      </c>
      <c r="W10" s="136">
        <f t="shared" ref="W10:Y10" si="3">SUM(W47)</f>
        <v>0</v>
      </c>
      <c r="X10" s="136">
        <f t="shared" si="3"/>
        <v>0</v>
      </c>
      <c r="Y10" s="136">
        <f t="shared" si="3"/>
        <v>2</v>
      </c>
      <c r="Z10" s="114" t="s">
        <v>291</v>
      </c>
      <c r="AA10" s="149"/>
    </row>
    <row r="11" spans="1:27">
      <c r="A11" s="92"/>
      <c r="B11" s="10" t="s">
        <v>19</v>
      </c>
      <c r="C11" s="47"/>
      <c r="D11" s="10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1"/>
      <c r="V11" s="70"/>
      <c r="W11" s="70"/>
      <c r="X11" s="70"/>
      <c r="Y11" s="70"/>
      <c r="AA11" s="149"/>
    </row>
    <row r="12" spans="1:27" ht="34.5">
      <c r="A12" s="20"/>
      <c r="B12" s="11" t="s">
        <v>20</v>
      </c>
      <c r="C12" s="46" t="s">
        <v>21</v>
      </c>
      <c r="D12" s="100">
        <v>5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>
        <v>5</v>
      </c>
      <c r="V12" s="70"/>
      <c r="W12" s="70"/>
      <c r="X12" s="70"/>
      <c r="Y12" s="70"/>
      <c r="Z12" s="114" t="s">
        <v>290</v>
      </c>
      <c r="AA12" s="149"/>
    </row>
    <row r="13" spans="1:27">
      <c r="A13" s="12"/>
      <c r="B13" s="13"/>
      <c r="C13" s="65"/>
      <c r="D13" s="157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/>
      <c r="V13" s="85"/>
      <c r="W13" s="85"/>
      <c r="X13" s="85"/>
      <c r="Y13" s="85"/>
      <c r="AA13" s="149"/>
    </row>
    <row r="14" spans="1:27">
      <c r="A14" s="93"/>
      <c r="B14" s="12" t="s">
        <v>22</v>
      </c>
      <c r="C14" s="48"/>
      <c r="D14" s="168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8"/>
      <c r="V14" s="87"/>
      <c r="W14" s="87"/>
      <c r="X14" s="87"/>
      <c r="Y14" s="87"/>
      <c r="AA14" s="149"/>
    </row>
    <row r="15" spans="1:27">
      <c r="A15" s="92"/>
      <c r="B15" s="14" t="s">
        <v>23</v>
      </c>
      <c r="C15" s="49"/>
      <c r="D15" s="10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  <c r="V15" s="70"/>
      <c r="W15" s="70"/>
      <c r="X15" s="70"/>
      <c r="Y15" s="70"/>
      <c r="AA15" s="149"/>
    </row>
    <row r="16" spans="1:27">
      <c r="A16" s="92"/>
      <c r="B16" s="15" t="s">
        <v>24</v>
      </c>
      <c r="C16" s="50" t="s">
        <v>25</v>
      </c>
      <c r="D16" s="100">
        <f t="shared" ref="D16" si="4">SUM(D17,D22,D23,D26,D32,D33,D34)</f>
        <v>7256</v>
      </c>
      <c r="E16" s="136">
        <f>SUM(G16,L16,Q16,V16)</f>
        <v>8176</v>
      </c>
      <c r="F16" s="136">
        <f t="shared" ref="F16" si="5">SUM(F17,F22,F23,F26,F32,F33,F34)</f>
        <v>1738</v>
      </c>
      <c r="G16" s="136">
        <f t="shared" ref="G16:K16" si="6">SUM(G17,G22,G23,G26,G32,G33,G34)</f>
        <v>2059</v>
      </c>
      <c r="H16" s="136">
        <f t="shared" si="6"/>
        <v>501</v>
      </c>
      <c r="I16" s="136">
        <f t="shared" si="6"/>
        <v>809</v>
      </c>
      <c r="J16" s="136">
        <f t="shared" si="6"/>
        <v>749</v>
      </c>
      <c r="K16" s="136">
        <f t="shared" si="6"/>
        <v>1871</v>
      </c>
      <c r="L16" s="136">
        <f t="shared" ref="L16:P16" si="7">SUM(L17,L22,L23,L26,L32,L33,L34)</f>
        <v>2004</v>
      </c>
      <c r="M16" s="136">
        <f t="shared" si="7"/>
        <v>709</v>
      </c>
      <c r="N16" s="136">
        <f t="shared" si="7"/>
        <v>666</v>
      </c>
      <c r="O16" s="136">
        <f t="shared" si="7"/>
        <v>629</v>
      </c>
      <c r="P16" s="136">
        <f t="shared" si="7"/>
        <v>1816</v>
      </c>
      <c r="Q16" s="136">
        <f t="shared" ref="Q16:T16" si="8">SUM(Q17,Q22,Q23,Q26,Q32,Q33,Q34)</f>
        <v>1788</v>
      </c>
      <c r="R16" s="136">
        <f t="shared" si="8"/>
        <v>574</v>
      </c>
      <c r="S16" s="136">
        <f t="shared" si="8"/>
        <v>531</v>
      </c>
      <c r="T16" s="136">
        <f t="shared" si="8"/>
        <v>683</v>
      </c>
      <c r="U16" s="136">
        <f t="shared" ref="U16:X16" si="9">SUM(U17,U22,U23,U26,U32,U33,U34)</f>
        <v>1831</v>
      </c>
      <c r="V16" s="136">
        <f t="shared" si="9"/>
        <v>2325</v>
      </c>
      <c r="W16" s="136">
        <f t="shared" si="9"/>
        <v>679</v>
      </c>
      <c r="X16" s="136">
        <f t="shared" si="9"/>
        <v>647</v>
      </c>
      <c r="Y16" s="136">
        <f>SUM(Y17,Y22,Y23,Y26,Y32,Y33,Y34)</f>
        <v>999</v>
      </c>
      <c r="Z16" s="117" t="s">
        <v>295</v>
      </c>
      <c r="AA16" s="149"/>
    </row>
    <row r="17" spans="1:27">
      <c r="A17" s="94"/>
      <c r="B17" s="14" t="s">
        <v>26</v>
      </c>
      <c r="C17" s="49" t="s">
        <v>25</v>
      </c>
      <c r="D17" s="100">
        <f t="shared" ref="D17" si="10">SUM(D18:D19)</f>
        <v>6200</v>
      </c>
      <c r="E17" s="136">
        <f t="shared" ref="E17:E34" si="11">SUM(G17,L17,Q17,V17)</f>
        <v>6747</v>
      </c>
      <c r="F17" s="136">
        <f t="shared" ref="F17" si="12">SUM(F18:F19)</f>
        <v>1550</v>
      </c>
      <c r="G17" s="136">
        <f t="shared" ref="G17:K17" si="13">SUM(G18:G19)</f>
        <v>1731</v>
      </c>
      <c r="H17" s="136">
        <f t="shared" si="13"/>
        <v>396</v>
      </c>
      <c r="I17" s="136">
        <f t="shared" si="13"/>
        <v>698</v>
      </c>
      <c r="J17" s="136">
        <f t="shared" si="13"/>
        <v>637</v>
      </c>
      <c r="K17" s="136">
        <f t="shared" si="13"/>
        <v>1550</v>
      </c>
      <c r="L17" s="136">
        <f t="shared" ref="L17:P17" si="14">SUM(L18:L19)</f>
        <v>1695</v>
      </c>
      <c r="M17" s="136">
        <f t="shared" si="14"/>
        <v>595</v>
      </c>
      <c r="N17" s="136">
        <f t="shared" si="14"/>
        <v>573</v>
      </c>
      <c r="O17" s="136">
        <f t="shared" si="14"/>
        <v>527</v>
      </c>
      <c r="P17" s="136">
        <f t="shared" si="14"/>
        <v>1550</v>
      </c>
      <c r="Q17" s="136">
        <f t="shared" ref="Q17:T17" si="15">SUM(Q18:Q19)</f>
        <v>1470</v>
      </c>
      <c r="R17" s="136">
        <f t="shared" si="15"/>
        <v>494</v>
      </c>
      <c r="S17" s="136">
        <f t="shared" si="15"/>
        <v>422</v>
      </c>
      <c r="T17" s="136">
        <f t="shared" si="15"/>
        <v>554</v>
      </c>
      <c r="U17" s="136">
        <f t="shared" ref="U17:X17" si="16">SUM(U18:U19)</f>
        <v>1550</v>
      </c>
      <c r="V17" s="136">
        <f t="shared" si="16"/>
        <v>1851</v>
      </c>
      <c r="W17" s="136">
        <f t="shared" si="16"/>
        <v>533</v>
      </c>
      <c r="X17" s="136">
        <f t="shared" si="16"/>
        <v>478</v>
      </c>
      <c r="Y17" s="136">
        <f>SUM(Y18:Y19)</f>
        <v>840</v>
      </c>
      <c r="Z17" s="114" t="s">
        <v>293</v>
      </c>
      <c r="AA17" s="149"/>
    </row>
    <row r="18" spans="1:27">
      <c r="A18" s="94"/>
      <c r="B18" s="14" t="s">
        <v>27</v>
      </c>
      <c r="C18" s="49" t="s">
        <v>25</v>
      </c>
      <c r="D18" s="100">
        <v>4000</v>
      </c>
      <c r="E18" s="136">
        <f t="shared" si="11"/>
        <v>3992</v>
      </c>
      <c r="F18" s="136">
        <v>1000</v>
      </c>
      <c r="G18" s="136">
        <f>SUM(H18:J18)</f>
        <v>1030</v>
      </c>
      <c r="H18" s="160">
        <f>SUM([1]total_secretary!H18)</f>
        <v>268</v>
      </c>
      <c r="I18" s="160">
        <f>SUM([1]total_secretary!I18)</f>
        <v>415</v>
      </c>
      <c r="J18" s="160">
        <f>SUM([1]total_secretary!J18)</f>
        <v>347</v>
      </c>
      <c r="K18" s="136">
        <v>1000</v>
      </c>
      <c r="L18" s="136">
        <f>SUM(M18:O18)</f>
        <v>1066</v>
      </c>
      <c r="M18" s="160">
        <f>SUM([1]total_secretary!M18)</f>
        <v>377</v>
      </c>
      <c r="N18" s="160">
        <f>SUM([1]total_secretary!N18)</f>
        <v>348</v>
      </c>
      <c r="O18" s="160">
        <f>SUM([1]total_secretary!O18)</f>
        <v>341</v>
      </c>
      <c r="P18" s="136">
        <v>1000</v>
      </c>
      <c r="Q18" s="136">
        <f>SUM(R18:T18)</f>
        <v>863</v>
      </c>
      <c r="R18" s="160">
        <f>SUM([1]total_secretary!R18)</f>
        <v>328</v>
      </c>
      <c r="S18" s="160">
        <f>SUM([1]total_secretary!S18)</f>
        <v>195</v>
      </c>
      <c r="T18" s="160">
        <f>SUM([1]total_secretary!T18)</f>
        <v>340</v>
      </c>
      <c r="U18" s="137">
        <v>1000</v>
      </c>
      <c r="V18" s="136">
        <f>SUM(W18:Y18)</f>
        <v>1033</v>
      </c>
      <c r="W18" s="160">
        <f>SUM([1]total_secretary!W18)</f>
        <v>285</v>
      </c>
      <c r="X18" s="160">
        <f>SUM([1]total_secretary!X18)</f>
        <v>271</v>
      </c>
      <c r="Y18" s="160">
        <f>SUM([1]total_secretary!Y18)</f>
        <v>477</v>
      </c>
      <c r="AA18" s="149" t="s">
        <v>370</v>
      </c>
    </row>
    <row r="19" spans="1:27">
      <c r="A19" s="94"/>
      <c r="B19" s="14" t="s">
        <v>28</v>
      </c>
      <c r="C19" s="49" t="s">
        <v>25</v>
      </c>
      <c r="D19" s="100">
        <v>2200</v>
      </c>
      <c r="E19" s="136">
        <f t="shared" si="11"/>
        <v>2755</v>
      </c>
      <c r="F19" s="136">
        <v>550</v>
      </c>
      <c r="G19" s="136">
        <f t="shared" ref="G19:G22" si="17">SUM(H19:J19)</f>
        <v>701</v>
      </c>
      <c r="H19" s="160">
        <f>SUM([1]total_secretary!H19)</f>
        <v>128</v>
      </c>
      <c r="I19" s="160">
        <f>SUM([1]total_secretary!I19)</f>
        <v>283</v>
      </c>
      <c r="J19" s="160">
        <f>SUM([1]total_secretary!J19)</f>
        <v>290</v>
      </c>
      <c r="K19" s="136">
        <v>550</v>
      </c>
      <c r="L19" s="136">
        <f t="shared" ref="L19:L22" si="18">SUM(M19:O19)</f>
        <v>629</v>
      </c>
      <c r="M19" s="160">
        <f>SUM([1]total_secretary!M19)</f>
        <v>218</v>
      </c>
      <c r="N19" s="160">
        <f>SUM([1]total_secretary!N19)</f>
        <v>225</v>
      </c>
      <c r="O19" s="160">
        <f>SUM([1]total_secretary!O19)</f>
        <v>186</v>
      </c>
      <c r="P19" s="136">
        <v>550</v>
      </c>
      <c r="Q19" s="136">
        <f t="shared" ref="Q19:Q34" si="19">SUM(R19:T19)</f>
        <v>607</v>
      </c>
      <c r="R19" s="160">
        <f>SUM([1]total_secretary!R19)</f>
        <v>166</v>
      </c>
      <c r="S19" s="160">
        <f>SUM([1]total_secretary!S19)</f>
        <v>227</v>
      </c>
      <c r="T19" s="160">
        <f>SUM([1]total_secretary!T19)</f>
        <v>214</v>
      </c>
      <c r="U19" s="137">
        <v>550</v>
      </c>
      <c r="V19" s="136">
        <f t="shared" ref="V19:V22" si="20">SUM(W19:Y19)</f>
        <v>818</v>
      </c>
      <c r="W19" s="160">
        <f>SUM([1]total_secretary!W19)</f>
        <v>248</v>
      </c>
      <c r="X19" s="160">
        <f>SUM([1]total_secretary!X19)</f>
        <v>207</v>
      </c>
      <c r="Y19" s="160">
        <f>SUM([1]total_secretary!Y19)</f>
        <v>363</v>
      </c>
      <c r="AA19" s="149" t="s">
        <v>370</v>
      </c>
    </row>
    <row r="20" spans="1:27">
      <c r="A20" s="94"/>
      <c r="B20" s="16" t="s">
        <v>29</v>
      </c>
      <c r="C20" s="51" t="s">
        <v>25</v>
      </c>
      <c r="D20" s="100">
        <v>9600</v>
      </c>
      <c r="E20" s="136">
        <f t="shared" si="11"/>
        <v>10214</v>
      </c>
      <c r="F20" s="136">
        <v>2400</v>
      </c>
      <c r="G20" s="136">
        <f t="shared" si="17"/>
        <v>2529</v>
      </c>
      <c r="H20" s="160">
        <f>SUM([1]total_secretary!H20)</f>
        <v>840</v>
      </c>
      <c r="I20" s="160">
        <f>SUM([1]total_secretary!I20)</f>
        <v>740</v>
      </c>
      <c r="J20" s="160">
        <f>SUM([1]total_secretary!J20)</f>
        <v>949</v>
      </c>
      <c r="K20" s="136">
        <v>2400</v>
      </c>
      <c r="L20" s="136">
        <f t="shared" si="18"/>
        <v>2706</v>
      </c>
      <c r="M20" s="160">
        <f>SUM([1]total_secretary!M20)</f>
        <v>1131</v>
      </c>
      <c r="N20" s="160">
        <f>SUM([1]total_secretary!N20)</f>
        <v>888</v>
      </c>
      <c r="O20" s="160">
        <f>SUM([1]total_secretary!O20)</f>
        <v>687</v>
      </c>
      <c r="P20" s="136">
        <v>2400</v>
      </c>
      <c r="Q20" s="136">
        <f t="shared" si="19"/>
        <v>2574</v>
      </c>
      <c r="R20" s="160">
        <f>SUM([1]total_secretary!R20)</f>
        <v>797</v>
      </c>
      <c r="S20" s="160">
        <f>SUM([1]total_secretary!S20)</f>
        <v>849</v>
      </c>
      <c r="T20" s="160">
        <f>SUM([1]total_secretary!T20)</f>
        <v>928</v>
      </c>
      <c r="U20" s="137">
        <v>2400</v>
      </c>
      <c r="V20" s="136">
        <f t="shared" si="20"/>
        <v>2405</v>
      </c>
      <c r="W20" s="160">
        <f>SUM([1]total_secretary!W20)</f>
        <v>747</v>
      </c>
      <c r="X20" s="160">
        <f>SUM([1]total_secretary!X20)</f>
        <v>656</v>
      </c>
      <c r="Y20" s="160">
        <f>SUM([1]total_secretary!Y20)</f>
        <v>1002</v>
      </c>
      <c r="AA20" s="149" t="s">
        <v>370</v>
      </c>
    </row>
    <row r="21" spans="1:27">
      <c r="A21" s="94"/>
      <c r="B21" s="16" t="s">
        <v>30</v>
      </c>
      <c r="C21" s="51" t="s">
        <v>25</v>
      </c>
      <c r="D21" s="100">
        <v>2800</v>
      </c>
      <c r="E21" s="136">
        <f t="shared" si="11"/>
        <v>3521</v>
      </c>
      <c r="F21" s="136">
        <v>700</v>
      </c>
      <c r="G21" s="136">
        <f t="shared" si="17"/>
        <v>941</v>
      </c>
      <c r="H21" s="160">
        <f>SUM([1]total_secretary!H21)</f>
        <v>186</v>
      </c>
      <c r="I21" s="160">
        <f>SUM([1]total_secretary!I21)</f>
        <v>366</v>
      </c>
      <c r="J21" s="160">
        <f>SUM([1]total_secretary!J21)</f>
        <v>389</v>
      </c>
      <c r="K21" s="136">
        <v>700</v>
      </c>
      <c r="L21" s="136">
        <f t="shared" si="18"/>
        <v>1091</v>
      </c>
      <c r="M21" s="160">
        <f>SUM([1]total_secretary!M21)</f>
        <v>390</v>
      </c>
      <c r="N21" s="160">
        <f>SUM([1]total_secretary!N21)</f>
        <v>380</v>
      </c>
      <c r="O21" s="160">
        <f>SUM([1]total_secretary!O21)</f>
        <v>321</v>
      </c>
      <c r="P21" s="136">
        <v>700</v>
      </c>
      <c r="Q21" s="136">
        <f t="shared" si="19"/>
        <v>701</v>
      </c>
      <c r="R21" s="160">
        <f>SUM([1]total_secretary!R21)</f>
        <v>290</v>
      </c>
      <c r="S21" s="160">
        <f>SUM([1]total_secretary!S21)</f>
        <v>131</v>
      </c>
      <c r="T21" s="160">
        <f>SUM([1]total_secretary!T21)</f>
        <v>280</v>
      </c>
      <c r="U21" s="137">
        <v>700</v>
      </c>
      <c r="V21" s="136">
        <f t="shared" si="20"/>
        <v>788</v>
      </c>
      <c r="W21" s="160">
        <f>SUM([1]total_secretary!W21)</f>
        <v>230</v>
      </c>
      <c r="X21" s="160">
        <f>SUM([1]total_secretary!X21)</f>
        <v>233</v>
      </c>
      <c r="Y21" s="160">
        <f>SUM([1]total_secretary!Y21)</f>
        <v>325</v>
      </c>
      <c r="AA21" s="149" t="s">
        <v>370</v>
      </c>
    </row>
    <row r="22" spans="1:27">
      <c r="A22" s="94"/>
      <c r="B22" s="14" t="s">
        <v>31</v>
      </c>
      <c r="C22" s="49" t="s">
        <v>25</v>
      </c>
      <c r="D22" s="100">
        <v>24</v>
      </c>
      <c r="E22" s="136">
        <f t="shared" si="11"/>
        <v>20</v>
      </c>
      <c r="F22" s="136">
        <v>6</v>
      </c>
      <c r="G22" s="136">
        <f t="shared" si="17"/>
        <v>5</v>
      </c>
      <c r="H22" s="160">
        <f>SUM([1]total_secretary!H22)</f>
        <v>2</v>
      </c>
      <c r="I22" s="160">
        <f>SUM([1]total_secretary!I22)</f>
        <v>2</v>
      </c>
      <c r="J22" s="160">
        <f>SUM([1]total_secretary!J22)</f>
        <v>1</v>
      </c>
      <c r="K22" s="136">
        <v>6</v>
      </c>
      <c r="L22" s="136">
        <f t="shared" si="18"/>
        <v>5</v>
      </c>
      <c r="M22" s="160">
        <f>SUM([1]total_secretary!M22)</f>
        <v>2</v>
      </c>
      <c r="N22" s="160">
        <f>SUM([1]total_secretary!N22)</f>
        <v>1</v>
      </c>
      <c r="O22" s="160">
        <f>SUM([1]total_secretary!O22)</f>
        <v>2</v>
      </c>
      <c r="P22" s="136">
        <v>6</v>
      </c>
      <c r="Q22" s="136">
        <f t="shared" si="19"/>
        <v>6</v>
      </c>
      <c r="R22" s="160">
        <f>SUM([1]total_secretary!R22)</f>
        <v>1</v>
      </c>
      <c r="S22" s="160">
        <f>SUM([1]total_secretary!S22)</f>
        <v>3</v>
      </c>
      <c r="T22" s="160">
        <f>SUM([1]total_secretary!T22)</f>
        <v>2</v>
      </c>
      <c r="U22" s="137">
        <v>6</v>
      </c>
      <c r="V22" s="136">
        <f t="shared" si="20"/>
        <v>4</v>
      </c>
      <c r="W22" s="160">
        <f>SUM([1]total_secretary!W22)</f>
        <v>0</v>
      </c>
      <c r="X22" s="160">
        <f>SUM([1]total_secretary!X22)</f>
        <v>2</v>
      </c>
      <c r="Y22" s="160">
        <f>SUM([1]total_secretary!Y22)</f>
        <v>2</v>
      </c>
      <c r="AA22" s="149" t="s">
        <v>370</v>
      </c>
    </row>
    <row r="23" spans="1:27">
      <c r="A23" s="95"/>
      <c r="B23" s="17" t="s">
        <v>32</v>
      </c>
      <c r="C23" s="52" t="s">
        <v>25</v>
      </c>
      <c r="D23" s="100">
        <f t="shared" ref="D23" si="21">SUM(D24:D25)</f>
        <v>120</v>
      </c>
      <c r="E23" s="136">
        <f t="shared" si="11"/>
        <v>313</v>
      </c>
      <c r="F23" s="136">
        <f t="shared" ref="F23" si="22">SUM(F24:F25)</f>
        <v>30</v>
      </c>
      <c r="G23" s="136">
        <f t="shared" ref="G23:K23" si="23">SUM(G24:G25)</f>
        <v>81</v>
      </c>
      <c r="H23" s="136">
        <f t="shared" si="23"/>
        <v>23</v>
      </c>
      <c r="I23" s="136">
        <f t="shared" si="23"/>
        <v>32</v>
      </c>
      <c r="J23" s="136">
        <f t="shared" si="23"/>
        <v>26</v>
      </c>
      <c r="K23" s="136">
        <f t="shared" si="23"/>
        <v>30</v>
      </c>
      <c r="L23" s="136">
        <f t="shared" ref="L23:P23" si="24">SUM(L24:L25)</f>
        <v>79</v>
      </c>
      <c r="M23" s="136">
        <f t="shared" si="24"/>
        <v>25</v>
      </c>
      <c r="N23" s="136">
        <f t="shared" si="24"/>
        <v>20</v>
      </c>
      <c r="O23" s="136">
        <f t="shared" si="24"/>
        <v>34</v>
      </c>
      <c r="P23" s="136">
        <f t="shared" si="24"/>
        <v>30</v>
      </c>
      <c r="Q23" s="136">
        <f t="shared" ref="Q23:T23" si="25">SUM(Q24:Q25)</f>
        <v>68</v>
      </c>
      <c r="R23" s="136">
        <f t="shared" si="25"/>
        <v>17</v>
      </c>
      <c r="S23" s="136">
        <f t="shared" si="25"/>
        <v>33</v>
      </c>
      <c r="T23" s="136">
        <f t="shared" si="25"/>
        <v>18</v>
      </c>
      <c r="U23" s="136">
        <f t="shared" ref="U23:X23" si="26">SUM(U24:U25)</f>
        <v>30</v>
      </c>
      <c r="V23" s="136">
        <f t="shared" si="26"/>
        <v>85</v>
      </c>
      <c r="W23" s="136">
        <f t="shared" si="26"/>
        <v>30</v>
      </c>
      <c r="X23" s="136">
        <f t="shared" si="26"/>
        <v>23</v>
      </c>
      <c r="Y23" s="136">
        <f>SUM(Y24:Y25)</f>
        <v>32</v>
      </c>
      <c r="Z23" s="114" t="s">
        <v>292</v>
      </c>
      <c r="AA23" s="149"/>
    </row>
    <row r="24" spans="1:27">
      <c r="A24" s="94"/>
      <c r="B24" s="14" t="s">
        <v>33</v>
      </c>
      <c r="C24" s="49" t="s">
        <v>25</v>
      </c>
      <c r="D24" s="100">
        <v>60</v>
      </c>
      <c r="E24" s="136">
        <f t="shared" si="11"/>
        <v>137</v>
      </c>
      <c r="F24" s="136">
        <v>15</v>
      </c>
      <c r="G24" s="136">
        <f t="shared" ref="G24:G25" si="27">SUM(H24:J24)</f>
        <v>37</v>
      </c>
      <c r="H24" s="160">
        <f>SUM([1]total_secretary!H24)</f>
        <v>11</v>
      </c>
      <c r="I24" s="160">
        <f>SUM([1]total_secretary!I24)</f>
        <v>16</v>
      </c>
      <c r="J24" s="160">
        <f>SUM([1]total_secretary!J24)</f>
        <v>10</v>
      </c>
      <c r="K24" s="136">
        <v>15</v>
      </c>
      <c r="L24" s="136">
        <f t="shared" ref="L24:L25" si="28">SUM(M24:O24)</f>
        <v>31</v>
      </c>
      <c r="M24" s="160">
        <f>SUM([1]total_secretary!M24)</f>
        <v>12</v>
      </c>
      <c r="N24" s="160">
        <f>SUM([1]total_secretary!N24)</f>
        <v>9</v>
      </c>
      <c r="O24" s="160">
        <f>SUM([1]total_secretary!O24)</f>
        <v>10</v>
      </c>
      <c r="P24" s="136">
        <v>15</v>
      </c>
      <c r="Q24" s="136">
        <f t="shared" si="19"/>
        <v>32</v>
      </c>
      <c r="R24" s="160">
        <f>SUM([1]total_secretary!R24)</f>
        <v>7</v>
      </c>
      <c r="S24" s="160">
        <f>SUM([1]total_secretary!S24)</f>
        <v>14</v>
      </c>
      <c r="T24" s="160">
        <f>SUM([1]total_secretary!T24)</f>
        <v>11</v>
      </c>
      <c r="U24" s="137">
        <v>15</v>
      </c>
      <c r="V24" s="136">
        <f t="shared" ref="V24:V25" si="29">SUM(W24:Y24)</f>
        <v>37</v>
      </c>
      <c r="W24" s="160">
        <f>SUM([1]total_secretary!W24)</f>
        <v>15</v>
      </c>
      <c r="X24" s="160">
        <f>SUM([1]total_secretary!X24)</f>
        <v>10</v>
      </c>
      <c r="Y24" s="160">
        <f>SUM([1]total_secretary!Y24)</f>
        <v>12</v>
      </c>
      <c r="AA24" s="149" t="s">
        <v>370</v>
      </c>
    </row>
    <row r="25" spans="1:27">
      <c r="A25" s="94"/>
      <c r="B25" s="14" t="s">
        <v>34</v>
      </c>
      <c r="C25" s="49" t="s">
        <v>25</v>
      </c>
      <c r="D25" s="100">
        <v>60</v>
      </c>
      <c r="E25" s="136">
        <f t="shared" si="11"/>
        <v>176</v>
      </c>
      <c r="F25" s="136">
        <v>15</v>
      </c>
      <c r="G25" s="136">
        <f t="shared" si="27"/>
        <v>44</v>
      </c>
      <c r="H25" s="160">
        <f>SUM([1]total_secretary!H25)</f>
        <v>12</v>
      </c>
      <c r="I25" s="160">
        <f>SUM([1]total_secretary!I25)</f>
        <v>16</v>
      </c>
      <c r="J25" s="160">
        <f>SUM([1]total_secretary!J25)</f>
        <v>16</v>
      </c>
      <c r="K25" s="136">
        <v>15</v>
      </c>
      <c r="L25" s="136">
        <f t="shared" si="28"/>
        <v>48</v>
      </c>
      <c r="M25" s="160">
        <f>SUM([1]total_secretary!M25)</f>
        <v>13</v>
      </c>
      <c r="N25" s="160">
        <f>SUM([1]total_secretary!N25)</f>
        <v>11</v>
      </c>
      <c r="O25" s="160">
        <f>SUM([1]total_secretary!O25)</f>
        <v>24</v>
      </c>
      <c r="P25" s="136">
        <v>15</v>
      </c>
      <c r="Q25" s="136">
        <f t="shared" si="19"/>
        <v>36</v>
      </c>
      <c r="R25" s="160">
        <f>SUM([1]total_secretary!R25)</f>
        <v>10</v>
      </c>
      <c r="S25" s="160">
        <f>SUM([1]total_secretary!S25)</f>
        <v>19</v>
      </c>
      <c r="T25" s="160">
        <f>SUM([1]total_secretary!T25)</f>
        <v>7</v>
      </c>
      <c r="U25" s="137">
        <v>15</v>
      </c>
      <c r="V25" s="136">
        <f t="shared" si="29"/>
        <v>48</v>
      </c>
      <c r="W25" s="160">
        <f>SUM([1]total_secretary!W25)</f>
        <v>15</v>
      </c>
      <c r="X25" s="160">
        <f>SUM([1]total_secretary!X25)</f>
        <v>13</v>
      </c>
      <c r="Y25" s="160">
        <f>SUM([1]total_secretary!Y25)</f>
        <v>20</v>
      </c>
      <c r="AA25" s="149" t="s">
        <v>370</v>
      </c>
    </row>
    <row r="26" spans="1:27">
      <c r="A26" s="94"/>
      <c r="B26" s="14" t="s">
        <v>35</v>
      </c>
      <c r="C26" s="49" t="s">
        <v>25</v>
      </c>
      <c r="D26" s="100">
        <f>SUM(D27:D29)</f>
        <v>347</v>
      </c>
      <c r="E26" s="136">
        <f t="shared" si="11"/>
        <v>319</v>
      </c>
      <c r="F26" s="136">
        <f>SUM(F27:F29)</f>
        <v>52</v>
      </c>
      <c r="G26" s="136">
        <f t="shared" ref="G26:J26" si="30">SUM(G27:G29)</f>
        <v>51</v>
      </c>
      <c r="H26" s="136">
        <f t="shared" si="30"/>
        <v>22</v>
      </c>
      <c r="I26" s="136">
        <f t="shared" si="30"/>
        <v>17</v>
      </c>
      <c r="J26" s="136">
        <f t="shared" si="30"/>
        <v>12</v>
      </c>
      <c r="K26" s="136">
        <f>SUM(K27:K29)</f>
        <v>115</v>
      </c>
      <c r="L26" s="136">
        <f t="shared" ref="L26:O26" si="31">SUM(L27:L29)</f>
        <v>88</v>
      </c>
      <c r="M26" s="136">
        <f t="shared" si="31"/>
        <v>28</v>
      </c>
      <c r="N26" s="136">
        <f t="shared" si="31"/>
        <v>45</v>
      </c>
      <c r="O26" s="136">
        <f t="shared" si="31"/>
        <v>15</v>
      </c>
      <c r="P26" s="136">
        <f>SUM(P27:P29)</f>
        <v>70</v>
      </c>
      <c r="Q26" s="136">
        <f t="shared" ref="Q26:T26" si="32">SUM(Q27:Q29)</f>
        <v>63</v>
      </c>
      <c r="R26" s="136">
        <f t="shared" si="32"/>
        <v>15</v>
      </c>
      <c r="S26" s="136">
        <f t="shared" si="32"/>
        <v>18</v>
      </c>
      <c r="T26" s="136">
        <f t="shared" si="32"/>
        <v>30</v>
      </c>
      <c r="U26" s="136">
        <f>SUM(U27:U29)</f>
        <v>110</v>
      </c>
      <c r="V26" s="136">
        <f>SUM(V27:V29)</f>
        <v>117</v>
      </c>
      <c r="W26" s="136">
        <f t="shared" ref="W26:X26" si="33">SUM(W27:W29)</f>
        <v>57</v>
      </c>
      <c r="X26" s="136">
        <f t="shared" si="33"/>
        <v>34</v>
      </c>
      <c r="Y26" s="136">
        <f>SUM(Y27:Y29)</f>
        <v>26</v>
      </c>
      <c r="Z26" s="114" t="s">
        <v>294</v>
      </c>
      <c r="AA26" s="149"/>
    </row>
    <row r="27" spans="1:27">
      <c r="A27" s="94"/>
      <c r="B27" s="14" t="s">
        <v>36</v>
      </c>
      <c r="C27" s="49" t="s">
        <v>25</v>
      </c>
      <c r="D27" s="100">
        <v>235</v>
      </c>
      <c r="E27" s="136">
        <f t="shared" si="11"/>
        <v>218</v>
      </c>
      <c r="F27" s="136">
        <v>30</v>
      </c>
      <c r="G27" s="136">
        <f t="shared" ref="G27:G34" si="34">SUM(H27:J27)</f>
        <v>32</v>
      </c>
      <c r="H27" s="160">
        <f>SUM([1]total_secretary!H27)</f>
        <v>13</v>
      </c>
      <c r="I27" s="160">
        <f>SUM([1]total_secretary!I27)</f>
        <v>10</v>
      </c>
      <c r="J27" s="160">
        <f>SUM([1]total_secretary!J27)</f>
        <v>9</v>
      </c>
      <c r="K27" s="136">
        <v>80</v>
      </c>
      <c r="L27" s="136">
        <f t="shared" ref="L27:L34" si="35">SUM(M27:O27)</f>
        <v>47</v>
      </c>
      <c r="M27" s="160">
        <f>SUM([1]total_secretary!M27)</f>
        <v>15</v>
      </c>
      <c r="N27" s="160">
        <f>SUM([1]total_secretary!N27)</f>
        <v>24</v>
      </c>
      <c r="O27" s="160">
        <f>SUM([1]total_secretary!O27)</f>
        <v>8</v>
      </c>
      <c r="P27" s="136">
        <v>50</v>
      </c>
      <c r="Q27" s="136">
        <f t="shared" si="19"/>
        <v>46</v>
      </c>
      <c r="R27" s="160">
        <f>SUM([1]total_secretary!R27)</f>
        <v>11</v>
      </c>
      <c r="S27" s="160">
        <f>SUM([1]total_secretary!S27)</f>
        <v>12</v>
      </c>
      <c r="T27" s="160">
        <f>SUM([1]total_secretary!T27)</f>
        <v>23</v>
      </c>
      <c r="U27" s="137">
        <v>75</v>
      </c>
      <c r="V27" s="136">
        <f t="shared" ref="V27:V34" si="36">SUM(W27:Y27)</f>
        <v>93</v>
      </c>
      <c r="W27" s="160">
        <f>SUM([1]total_secretary!W27)</f>
        <v>52</v>
      </c>
      <c r="X27" s="160">
        <f>SUM([1]total_secretary!X27)</f>
        <v>19</v>
      </c>
      <c r="Y27" s="160">
        <f>SUM([1]total_secretary!Y27)</f>
        <v>22</v>
      </c>
      <c r="AA27" s="149" t="s">
        <v>370</v>
      </c>
    </row>
    <row r="28" spans="1:27">
      <c r="A28" s="94"/>
      <c r="B28" s="14" t="s">
        <v>37</v>
      </c>
      <c r="C28" s="49" t="s">
        <v>25</v>
      </c>
      <c r="D28" s="100">
        <v>100</v>
      </c>
      <c r="E28" s="136">
        <f t="shared" si="11"/>
        <v>84</v>
      </c>
      <c r="F28" s="136">
        <v>15</v>
      </c>
      <c r="G28" s="136">
        <f t="shared" si="34"/>
        <v>18</v>
      </c>
      <c r="H28" s="160">
        <f>SUM([1]total_secretary!H28)</f>
        <v>8</v>
      </c>
      <c r="I28" s="160">
        <f>SUM([1]total_secretary!I28)</f>
        <v>7</v>
      </c>
      <c r="J28" s="160">
        <f>SUM([1]total_secretary!J28)</f>
        <v>3</v>
      </c>
      <c r="K28" s="136">
        <v>30</v>
      </c>
      <c r="L28" s="136">
        <f t="shared" si="35"/>
        <v>27</v>
      </c>
      <c r="M28" s="160">
        <f>SUM([1]total_secretary!M28)</f>
        <v>10</v>
      </c>
      <c r="N28" s="160">
        <f>SUM([1]total_secretary!N28)</f>
        <v>10</v>
      </c>
      <c r="O28" s="160">
        <f>SUM([1]total_secretary!O28)</f>
        <v>7</v>
      </c>
      <c r="P28" s="136">
        <v>20</v>
      </c>
      <c r="Q28" s="136">
        <f t="shared" si="19"/>
        <v>16</v>
      </c>
      <c r="R28" s="160">
        <f>SUM([1]total_secretary!R28)</f>
        <v>3</v>
      </c>
      <c r="S28" s="160">
        <f>SUM([1]total_secretary!S28)</f>
        <v>6</v>
      </c>
      <c r="T28" s="160">
        <f>SUM([1]total_secretary!T28)</f>
        <v>7</v>
      </c>
      <c r="U28" s="137">
        <v>35</v>
      </c>
      <c r="V28" s="136">
        <f t="shared" si="36"/>
        <v>23</v>
      </c>
      <c r="W28" s="160">
        <f>SUM([1]total_secretary!W28)</f>
        <v>5</v>
      </c>
      <c r="X28" s="160">
        <f>SUM([1]total_secretary!X28)</f>
        <v>14</v>
      </c>
      <c r="Y28" s="160">
        <f>SUM([1]total_secretary!Y28)</f>
        <v>4</v>
      </c>
      <c r="AA28" s="149" t="s">
        <v>370</v>
      </c>
    </row>
    <row r="29" spans="1:27">
      <c r="A29" s="94"/>
      <c r="B29" s="14" t="s">
        <v>38</v>
      </c>
      <c r="C29" s="49" t="s">
        <v>25</v>
      </c>
      <c r="D29" s="100">
        <v>12</v>
      </c>
      <c r="E29" s="136">
        <f t="shared" si="11"/>
        <v>17</v>
      </c>
      <c r="F29" s="136">
        <v>7</v>
      </c>
      <c r="G29" s="136">
        <f t="shared" si="34"/>
        <v>1</v>
      </c>
      <c r="H29" s="160">
        <f>SUM([1]total_secretary!H29)</f>
        <v>1</v>
      </c>
      <c r="I29" s="160">
        <f>SUM([1]total_secretary!I29)</f>
        <v>0</v>
      </c>
      <c r="J29" s="160">
        <f>SUM([1]total_secretary!J29)</f>
        <v>0</v>
      </c>
      <c r="K29" s="136">
        <v>5</v>
      </c>
      <c r="L29" s="136">
        <f t="shared" si="35"/>
        <v>14</v>
      </c>
      <c r="M29" s="160">
        <f>SUM([1]total_secretary!M29)</f>
        <v>3</v>
      </c>
      <c r="N29" s="160">
        <f>SUM([1]total_secretary!N29)</f>
        <v>11</v>
      </c>
      <c r="O29" s="160">
        <f>SUM([1]total_secretary!O29)</f>
        <v>0</v>
      </c>
      <c r="P29" s="136">
        <v>0</v>
      </c>
      <c r="Q29" s="136">
        <f t="shared" si="19"/>
        <v>1</v>
      </c>
      <c r="R29" s="160">
        <f>SUM([1]total_secretary!R29)</f>
        <v>1</v>
      </c>
      <c r="S29" s="160">
        <f>SUM([1]total_secretary!S29)</f>
        <v>0</v>
      </c>
      <c r="T29" s="160">
        <f>SUM([1]total_secretary!T29)</f>
        <v>0</v>
      </c>
      <c r="U29" s="137">
        <v>0</v>
      </c>
      <c r="V29" s="136">
        <f t="shared" si="36"/>
        <v>1</v>
      </c>
      <c r="W29" s="160">
        <f>SUM([1]total_secretary!W29)</f>
        <v>0</v>
      </c>
      <c r="X29" s="160">
        <f>SUM([1]total_secretary!X29)</f>
        <v>1</v>
      </c>
      <c r="Y29" s="160">
        <f>SUM([1]total_secretary!Y29)</f>
        <v>0</v>
      </c>
      <c r="AA29" s="149" t="s">
        <v>370</v>
      </c>
    </row>
    <row r="30" spans="1:27">
      <c r="A30" s="94"/>
      <c r="B30" s="16" t="s">
        <v>39</v>
      </c>
      <c r="C30" s="51" t="s">
        <v>25</v>
      </c>
      <c r="D30" s="100">
        <v>100</v>
      </c>
      <c r="E30" s="136">
        <f t="shared" si="11"/>
        <v>77</v>
      </c>
      <c r="F30" s="136">
        <v>15</v>
      </c>
      <c r="G30" s="136">
        <f t="shared" si="34"/>
        <v>18</v>
      </c>
      <c r="H30" s="160">
        <f>SUM([1]total_secretary!H30)</f>
        <v>8</v>
      </c>
      <c r="I30" s="160">
        <f>SUM([1]total_secretary!I30)</f>
        <v>7</v>
      </c>
      <c r="J30" s="160">
        <f>SUM([1]total_secretary!J30)</f>
        <v>3</v>
      </c>
      <c r="K30" s="136">
        <v>30</v>
      </c>
      <c r="L30" s="136">
        <f t="shared" si="35"/>
        <v>20</v>
      </c>
      <c r="M30" s="160">
        <f>SUM([1]total_secretary!M30)</f>
        <v>10</v>
      </c>
      <c r="N30" s="160">
        <f>SUM([1]total_secretary!N30)</f>
        <v>3</v>
      </c>
      <c r="O30" s="160">
        <f>SUM([1]total_secretary!O30)</f>
        <v>7</v>
      </c>
      <c r="P30" s="136">
        <v>20</v>
      </c>
      <c r="Q30" s="136">
        <f t="shared" si="19"/>
        <v>16</v>
      </c>
      <c r="R30" s="160">
        <f>SUM([1]total_secretary!R30)</f>
        <v>3</v>
      </c>
      <c r="S30" s="160">
        <f>SUM([1]total_secretary!S30)</f>
        <v>6</v>
      </c>
      <c r="T30" s="160">
        <f>SUM([1]total_secretary!T30)</f>
        <v>7</v>
      </c>
      <c r="U30" s="137">
        <v>35</v>
      </c>
      <c r="V30" s="136">
        <f t="shared" si="36"/>
        <v>23</v>
      </c>
      <c r="W30" s="160">
        <f>SUM([1]total_secretary!W30)</f>
        <v>5</v>
      </c>
      <c r="X30" s="160">
        <f>SUM([1]total_secretary!X30)</f>
        <v>14</v>
      </c>
      <c r="Y30" s="160">
        <f>SUM([1]total_secretary!Y30)</f>
        <v>4</v>
      </c>
      <c r="AA30" s="149" t="s">
        <v>370</v>
      </c>
    </row>
    <row r="31" spans="1:27">
      <c r="A31" s="94"/>
      <c r="B31" s="16" t="s">
        <v>40</v>
      </c>
      <c r="C31" s="51" t="s">
        <v>25</v>
      </c>
      <c r="D31" s="100">
        <v>1</v>
      </c>
      <c r="E31" s="136">
        <f t="shared" si="11"/>
        <v>12</v>
      </c>
      <c r="F31" s="136">
        <v>0</v>
      </c>
      <c r="G31" s="136">
        <f t="shared" si="34"/>
        <v>1</v>
      </c>
      <c r="H31" s="160">
        <f>SUM([1]total_secretary!H31)</f>
        <v>1</v>
      </c>
      <c r="I31" s="160">
        <f>SUM([1]total_secretary!I31)</f>
        <v>0</v>
      </c>
      <c r="J31" s="160">
        <f>SUM([1]total_secretary!J31)</f>
        <v>0</v>
      </c>
      <c r="K31" s="136">
        <v>0</v>
      </c>
      <c r="L31" s="136">
        <f t="shared" si="35"/>
        <v>11</v>
      </c>
      <c r="M31" s="160">
        <f>SUM([1]total_secretary!M31)</f>
        <v>0</v>
      </c>
      <c r="N31" s="160">
        <f>SUM([1]total_secretary!N31)</f>
        <v>11</v>
      </c>
      <c r="O31" s="160">
        <f>SUM([1]total_secretary!O31)</f>
        <v>0</v>
      </c>
      <c r="P31" s="136">
        <v>1</v>
      </c>
      <c r="Q31" s="136">
        <f t="shared" si="19"/>
        <v>0</v>
      </c>
      <c r="R31" s="160">
        <f>SUM([1]total_secretary!R31)</f>
        <v>0</v>
      </c>
      <c r="S31" s="160">
        <f>SUM([1]total_secretary!S31)</f>
        <v>0</v>
      </c>
      <c r="T31" s="160">
        <f>SUM([1]total_secretary!T31)</f>
        <v>0</v>
      </c>
      <c r="U31" s="137">
        <v>0</v>
      </c>
      <c r="V31" s="136">
        <f t="shared" si="36"/>
        <v>0</v>
      </c>
      <c r="W31" s="160">
        <f>SUM([1]total_secretary!W31)</f>
        <v>0</v>
      </c>
      <c r="X31" s="160">
        <f>SUM([1]total_secretary!X31)</f>
        <v>0</v>
      </c>
      <c r="Y31" s="160">
        <f>SUM([1]total_secretary!Y31)</f>
        <v>0</v>
      </c>
      <c r="AA31" s="149" t="s">
        <v>370</v>
      </c>
    </row>
    <row r="32" spans="1:27">
      <c r="A32" s="94"/>
      <c r="B32" s="14" t="s">
        <v>41</v>
      </c>
      <c r="C32" s="49" t="s">
        <v>25</v>
      </c>
      <c r="D32" s="100">
        <v>365</v>
      </c>
      <c r="E32" s="136">
        <f t="shared" si="11"/>
        <v>359</v>
      </c>
      <c r="F32" s="136">
        <v>50</v>
      </c>
      <c r="G32" s="136">
        <f t="shared" si="34"/>
        <v>55</v>
      </c>
      <c r="H32" s="160">
        <f>SUM([1]total_secretary!H32)</f>
        <v>20</v>
      </c>
      <c r="I32" s="160">
        <f>SUM([1]total_secretary!I32)</f>
        <v>25</v>
      </c>
      <c r="J32" s="160">
        <f>SUM([1]total_secretary!J32)</f>
        <v>10</v>
      </c>
      <c r="K32" s="136">
        <v>120</v>
      </c>
      <c r="L32" s="136">
        <f t="shared" si="35"/>
        <v>42</v>
      </c>
      <c r="M32" s="160">
        <f>SUM([1]total_secretary!M32)</f>
        <v>15</v>
      </c>
      <c r="N32" s="160">
        <f>SUM([1]total_secretary!N32)</f>
        <v>0</v>
      </c>
      <c r="O32" s="160">
        <f>SUM([1]total_secretary!O32)</f>
        <v>27</v>
      </c>
      <c r="P32" s="136">
        <v>110</v>
      </c>
      <c r="Q32" s="136">
        <f t="shared" si="19"/>
        <v>99</v>
      </c>
      <c r="R32" s="160">
        <f>SUM([1]total_secretary!R32)</f>
        <v>25</v>
      </c>
      <c r="S32" s="160">
        <f>SUM([1]total_secretary!S32)</f>
        <v>30</v>
      </c>
      <c r="T32" s="160">
        <f>SUM([1]total_secretary!T32)</f>
        <v>44</v>
      </c>
      <c r="U32" s="137">
        <v>85</v>
      </c>
      <c r="V32" s="136">
        <f t="shared" si="36"/>
        <v>163</v>
      </c>
      <c r="W32" s="160">
        <f>SUM([1]total_secretary!W32)</f>
        <v>29</v>
      </c>
      <c r="X32" s="160">
        <f>SUM([1]total_secretary!X32)</f>
        <v>71</v>
      </c>
      <c r="Y32" s="160">
        <f>SUM([1]total_secretary!Y32)</f>
        <v>63</v>
      </c>
      <c r="AA32" s="149" t="s">
        <v>370</v>
      </c>
    </row>
    <row r="33" spans="1:27">
      <c r="A33" s="94"/>
      <c r="B33" s="14" t="s">
        <v>42</v>
      </c>
      <c r="C33" s="49" t="s">
        <v>25</v>
      </c>
      <c r="D33" s="100">
        <v>80</v>
      </c>
      <c r="E33" s="136">
        <f t="shared" si="11"/>
        <v>123</v>
      </c>
      <c r="F33" s="136">
        <v>20</v>
      </c>
      <c r="G33" s="136">
        <f t="shared" si="34"/>
        <v>40</v>
      </c>
      <c r="H33" s="160">
        <f>SUM([1]total_secretary!H33)</f>
        <v>15</v>
      </c>
      <c r="I33" s="160">
        <f>SUM([1]total_secretary!I33)</f>
        <v>12</v>
      </c>
      <c r="J33" s="160">
        <f>SUM([1]total_secretary!J33)</f>
        <v>13</v>
      </c>
      <c r="K33" s="136">
        <v>20</v>
      </c>
      <c r="L33" s="136">
        <f t="shared" si="35"/>
        <v>22</v>
      </c>
      <c r="M33" s="160">
        <f>SUM([1]total_secretary!M33)</f>
        <v>7</v>
      </c>
      <c r="N33" s="160">
        <f>SUM([1]total_secretary!N33)</f>
        <v>8</v>
      </c>
      <c r="O33" s="160">
        <f>SUM([1]total_secretary!O33)</f>
        <v>7</v>
      </c>
      <c r="P33" s="136">
        <v>20</v>
      </c>
      <c r="Q33" s="136">
        <f t="shared" si="19"/>
        <v>28</v>
      </c>
      <c r="R33" s="160">
        <f>SUM([1]total_secretary!R33)</f>
        <v>11</v>
      </c>
      <c r="S33" s="160">
        <f>SUM([1]total_secretary!S33)</f>
        <v>6</v>
      </c>
      <c r="T33" s="160">
        <f>SUM([1]total_secretary!T33)</f>
        <v>11</v>
      </c>
      <c r="U33" s="137">
        <v>20</v>
      </c>
      <c r="V33" s="136">
        <f t="shared" si="36"/>
        <v>33</v>
      </c>
      <c r="W33" s="160">
        <f>SUM([1]total_secretary!W33)</f>
        <v>8</v>
      </c>
      <c r="X33" s="160">
        <f>SUM([1]total_secretary!X33)</f>
        <v>8</v>
      </c>
      <c r="Y33" s="160">
        <f>SUM([1]total_secretary!Y33)</f>
        <v>17</v>
      </c>
      <c r="AA33" s="149" t="s">
        <v>370</v>
      </c>
    </row>
    <row r="34" spans="1:27" ht="34.5">
      <c r="A34" s="94"/>
      <c r="B34" s="14" t="s">
        <v>43</v>
      </c>
      <c r="C34" s="49" t="s">
        <v>25</v>
      </c>
      <c r="D34" s="100">
        <v>120</v>
      </c>
      <c r="E34" s="136">
        <f t="shared" si="11"/>
        <v>295</v>
      </c>
      <c r="F34" s="136">
        <v>30</v>
      </c>
      <c r="G34" s="136">
        <f t="shared" si="34"/>
        <v>96</v>
      </c>
      <c r="H34" s="160">
        <f>SUM([1]total_secretary!H34)</f>
        <v>23</v>
      </c>
      <c r="I34" s="160">
        <f>SUM([1]total_secretary!I34)</f>
        <v>23</v>
      </c>
      <c r="J34" s="160">
        <f>SUM([1]total_secretary!J34)</f>
        <v>50</v>
      </c>
      <c r="K34" s="136">
        <v>30</v>
      </c>
      <c r="L34" s="136">
        <f t="shared" si="35"/>
        <v>73</v>
      </c>
      <c r="M34" s="160">
        <f>SUM([1]total_secretary!M34)</f>
        <v>37</v>
      </c>
      <c r="N34" s="160">
        <f>SUM([1]total_secretary!N34)</f>
        <v>19</v>
      </c>
      <c r="O34" s="160">
        <f>SUM([1]total_secretary!O34)</f>
        <v>17</v>
      </c>
      <c r="P34" s="136">
        <v>30</v>
      </c>
      <c r="Q34" s="136">
        <f t="shared" si="19"/>
        <v>54</v>
      </c>
      <c r="R34" s="160">
        <f>SUM([1]total_secretary!R34)</f>
        <v>11</v>
      </c>
      <c r="S34" s="160">
        <f>SUM([1]total_secretary!S34)</f>
        <v>19</v>
      </c>
      <c r="T34" s="160">
        <f>SUM([1]total_secretary!T34)</f>
        <v>24</v>
      </c>
      <c r="U34" s="136">
        <v>30</v>
      </c>
      <c r="V34" s="136">
        <f t="shared" si="36"/>
        <v>72</v>
      </c>
      <c r="W34" s="160">
        <f>SUM([1]total_secretary!W34)</f>
        <v>22</v>
      </c>
      <c r="X34" s="160">
        <f>SUM([1]total_secretary!X34)</f>
        <v>31</v>
      </c>
      <c r="Y34" s="160">
        <f>SUM([1]total_secretary!Y34)</f>
        <v>19</v>
      </c>
      <c r="AA34" s="149" t="s">
        <v>370</v>
      </c>
    </row>
    <row r="35" spans="1:27">
      <c r="A35" s="94"/>
      <c r="B35" s="15" t="s">
        <v>44</v>
      </c>
      <c r="C35" s="4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56"/>
      <c r="V35" s="100"/>
      <c r="W35" s="100"/>
      <c r="X35" s="100"/>
      <c r="Y35" s="100"/>
      <c r="AA35" s="149"/>
    </row>
    <row r="36" spans="1:27">
      <c r="A36" s="94"/>
      <c r="B36" s="14" t="s">
        <v>222</v>
      </c>
      <c r="C36" s="49" t="s">
        <v>45</v>
      </c>
      <c r="D36" s="100">
        <f>SUM(D37,D39)</f>
        <v>13</v>
      </c>
      <c r="E36" s="136">
        <f t="shared" ref="E36:E53" si="37">SUM(G36,L36,Q36,V36)</f>
        <v>13</v>
      </c>
      <c r="F36" s="136">
        <f>SUM(F37,F39)</f>
        <v>3</v>
      </c>
      <c r="G36" s="136">
        <f>SUM(G37,G39)</f>
        <v>3</v>
      </c>
      <c r="H36" s="136">
        <f t="shared" ref="H36:J36" si="38">SUM(H37,H39)</f>
        <v>0</v>
      </c>
      <c r="I36" s="136">
        <f t="shared" si="38"/>
        <v>2</v>
      </c>
      <c r="J36" s="136">
        <f t="shared" si="38"/>
        <v>1</v>
      </c>
      <c r="K36" s="136">
        <f>SUM(K37,K39)</f>
        <v>3</v>
      </c>
      <c r="L36" s="136">
        <f>SUM(L37,L39)</f>
        <v>3</v>
      </c>
      <c r="M36" s="136">
        <f t="shared" ref="M36:O36" si="39">SUM(M37,M39)</f>
        <v>1</v>
      </c>
      <c r="N36" s="136">
        <f t="shared" si="39"/>
        <v>1</v>
      </c>
      <c r="O36" s="136">
        <f t="shared" si="39"/>
        <v>1</v>
      </c>
      <c r="P36" s="136">
        <f t="shared" ref="P36" si="40">SUM(P37:P39)</f>
        <v>4</v>
      </c>
      <c r="Q36" s="136">
        <f t="shared" ref="Q36:Y36" si="41">SUM(Q37,Q39)</f>
        <v>4</v>
      </c>
      <c r="R36" s="136">
        <f t="shared" si="41"/>
        <v>1</v>
      </c>
      <c r="S36" s="136">
        <f t="shared" si="41"/>
        <v>2</v>
      </c>
      <c r="T36" s="136">
        <f t="shared" si="41"/>
        <v>1</v>
      </c>
      <c r="U36" s="136">
        <f t="shared" si="41"/>
        <v>3</v>
      </c>
      <c r="V36" s="136">
        <f t="shared" si="41"/>
        <v>3</v>
      </c>
      <c r="W36" s="136">
        <f t="shared" si="41"/>
        <v>1</v>
      </c>
      <c r="X36" s="136">
        <f t="shared" si="41"/>
        <v>1</v>
      </c>
      <c r="Y36" s="136">
        <f t="shared" si="41"/>
        <v>1</v>
      </c>
      <c r="Z36" s="114" t="s">
        <v>391</v>
      </c>
      <c r="AA36" s="149"/>
    </row>
    <row r="37" spans="1:27">
      <c r="A37" s="94"/>
      <c r="B37" s="14" t="s">
        <v>223</v>
      </c>
      <c r="C37" s="49" t="s">
        <v>45</v>
      </c>
      <c r="D37" s="100">
        <v>1</v>
      </c>
      <c r="E37" s="136">
        <f t="shared" si="37"/>
        <v>1</v>
      </c>
      <c r="F37" s="136">
        <v>0</v>
      </c>
      <c r="G37" s="136">
        <f t="shared" ref="G37:G39" si="42">SUM(H37:J37)</f>
        <v>0</v>
      </c>
      <c r="H37" s="160">
        <f>SUM([1]total_secretary!H37)</f>
        <v>0</v>
      </c>
      <c r="I37" s="160">
        <f>SUM([1]total_secretary!I37)</f>
        <v>0</v>
      </c>
      <c r="J37" s="160">
        <f>SUM([1]total_secretary!J37)</f>
        <v>0</v>
      </c>
      <c r="K37" s="136">
        <v>0</v>
      </c>
      <c r="L37" s="136">
        <f t="shared" ref="L37:L39" si="43">SUM(M37:O37)</f>
        <v>0</v>
      </c>
      <c r="M37" s="160">
        <f>SUM([1]total_secretary!M37)</f>
        <v>0</v>
      </c>
      <c r="N37" s="160">
        <f>SUM([1]total_secretary!N37)</f>
        <v>0</v>
      </c>
      <c r="O37" s="160">
        <f>SUM([1]total_secretary!O37)</f>
        <v>0</v>
      </c>
      <c r="P37" s="136">
        <v>1</v>
      </c>
      <c r="Q37" s="136">
        <f t="shared" ref="Q37:Q39" si="44">SUM(R37:T37)</f>
        <v>1</v>
      </c>
      <c r="R37" s="160">
        <f>SUM([1]total_secretary!R37)</f>
        <v>0</v>
      </c>
      <c r="S37" s="160">
        <f>SUM([1]total_secretary!S37)</f>
        <v>1</v>
      </c>
      <c r="T37" s="160">
        <f>SUM([1]total_secretary!T37)</f>
        <v>0</v>
      </c>
      <c r="U37" s="137">
        <v>0</v>
      </c>
      <c r="V37" s="136">
        <f t="shared" ref="V37:V53" si="45">SUM(W37:Y37)</f>
        <v>0</v>
      </c>
      <c r="W37" s="160">
        <f>SUM([1]total_secretary!W37)</f>
        <v>0</v>
      </c>
      <c r="X37" s="160">
        <f>SUM([1]total_secretary!X37)</f>
        <v>0</v>
      </c>
      <c r="Y37" s="160">
        <f>SUM([1]total_secretary!Y37)</f>
        <v>0</v>
      </c>
      <c r="AA37" s="152" t="s">
        <v>370</v>
      </c>
    </row>
    <row r="38" spans="1:27">
      <c r="A38" s="94"/>
      <c r="B38" s="14"/>
      <c r="C38" s="4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75"/>
      <c r="AA38" s="152"/>
    </row>
    <row r="39" spans="1:27" ht="34.5">
      <c r="A39" s="94"/>
      <c r="B39" s="14" t="s">
        <v>390</v>
      </c>
      <c r="C39" s="49" t="s">
        <v>224</v>
      </c>
      <c r="D39" s="100">
        <v>12</v>
      </c>
      <c r="E39" s="136">
        <f t="shared" si="37"/>
        <v>12</v>
      </c>
      <c r="F39" s="136">
        <v>3</v>
      </c>
      <c r="G39" s="136">
        <f t="shared" si="42"/>
        <v>3</v>
      </c>
      <c r="H39" s="160">
        <f>SUM([1]total_secretary!H39)</f>
        <v>0</v>
      </c>
      <c r="I39" s="160">
        <f>SUM([1]total_secretary!I39)</f>
        <v>2</v>
      </c>
      <c r="J39" s="160">
        <f>SUM([1]total_secretary!J39)</f>
        <v>1</v>
      </c>
      <c r="K39" s="136">
        <v>3</v>
      </c>
      <c r="L39" s="136">
        <f t="shared" si="43"/>
        <v>3</v>
      </c>
      <c r="M39" s="160">
        <f>SUM([1]total_secretary!M39)</f>
        <v>1</v>
      </c>
      <c r="N39" s="160">
        <f>SUM([1]total_secretary!N39)</f>
        <v>1</v>
      </c>
      <c r="O39" s="160">
        <f>SUM([1]total_secretary!O39)</f>
        <v>1</v>
      </c>
      <c r="P39" s="136">
        <v>3</v>
      </c>
      <c r="Q39" s="136">
        <f t="shared" si="44"/>
        <v>3</v>
      </c>
      <c r="R39" s="160">
        <f>SUM([1]total_secretary!R39)</f>
        <v>1</v>
      </c>
      <c r="S39" s="160">
        <f>SUM([1]total_secretary!S39)</f>
        <v>1</v>
      </c>
      <c r="T39" s="160">
        <f>SUM([1]total_secretary!T39)</f>
        <v>1</v>
      </c>
      <c r="U39" s="136">
        <v>3</v>
      </c>
      <c r="V39" s="136">
        <f t="shared" si="45"/>
        <v>3</v>
      </c>
      <c r="W39" s="160">
        <f>SUM([1]total_secretary!W39)</f>
        <v>1</v>
      </c>
      <c r="X39" s="160">
        <f>SUM([1]total_secretary!X39)</f>
        <v>1</v>
      </c>
      <c r="Y39" s="160">
        <f>SUM([1]total_secretary!Y39)</f>
        <v>1</v>
      </c>
      <c r="AA39" s="149" t="s">
        <v>370</v>
      </c>
    </row>
    <row r="40" spans="1:27">
      <c r="A40" s="94"/>
      <c r="B40" s="14" t="s">
        <v>225</v>
      </c>
      <c r="C40" s="49" t="s">
        <v>45</v>
      </c>
      <c r="D40" s="100">
        <f t="shared" ref="D40" si="46">SUM(D41:D42)</f>
        <v>4</v>
      </c>
      <c r="E40" s="136">
        <f t="shared" si="37"/>
        <v>4</v>
      </c>
      <c r="F40" s="136">
        <f t="shared" ref="F40" si="47">SUM(F41:F42)</f>
        <v>1</v>
      </c>
      <c r="G40" s="136">
        <f t="shared" ref="G40:K40" si="48">SUM(G41:G42)</f>
        <v>1</v>
      </c>
      <c r="H40" s="136">
        <f t="shared" si="48"/>
        <v>0</v>
      </c>
      <c r="I40" s="136">
        <f t="shared" si="48"/>
        <v>1</v>
      </c>
      <c r="J40" s="136">
        <f t="shared" si="48"/>
        <v>0</v>
      </c>
      <c r="K40" s="136">
        <f t="shared" si="48"/>
        <v>1</v>
      </c>
      <c r="L40" s="136">
        <f t="shared" ref="L40:P40" si="49">SUM(L41:L42)</f>
        <v>1</v>
      </c>
      <c r="M40" s="136">
        <f t="shared" si="49"/>
        <v>0</v>
      </c>
      <c r="N40" s="136">
        <f t="shared" si="49"/>
        <v>0</v>
      </c>
      <c r="O40" s="136">
        <f t="shared" si="49"/>
        <v>1</v>
      </c>
      <c r="P40" s="136">
        <f t="shared" si="49"/>
        <v>1</v>
      </c>
      <c r="Q40" s="136">
        <f t="shared" ref="Q40:T40" si="50">SUM(Q41:Q42)</f>
        <v>1</v>
      </c>
      <c r="R40" s="136">
        <f t="shared" si="50"/>
        <v>0</v>
      </c>
      <c r="S40" s="136">
        <f t="shared" si="50"/>
        <v>0</v>
      </c>
      <c r="T40" s="136">
        <f t="shared" si="50"/>
        <v>1</v>
      </c>
      <c r="U40" s="136">
        <f t="shared" ref="U40:X40" si="51">SUM(U41:U42)</f>
        <v>1</v>
      </c>
      <c r="V40" s="136">
        <f t="shared" si="51"/>
        <v>1</v>
      </c>
      <c r="W40" s="136">
        <f t="shared" si="51"/>
        <v>0</v>
      </c>
      <c r="X40" s="136">
        <f t="shared" si="51"/>
        <v>0</v>
      </c>
      <c r="Y40" s="136">
        <f>SUM(Y41:Y42)</f>
        <v>1</v>
      </c>
      <c r="Z40" s="114" t="s">
        <v>296</v>
      </c>
      <c r="AA40" s="149"/>
    </row>
    <row r="41" spans="1:27">
      <c r="A41" s="94"/>
      <c r="B41" s="14" t="s">
        <v>226</v>
      </c>
      <c r="C41" s="49" t="s">
        <v>45</v>
      </c>
      <c r="D41" s="100">
        <v>1</v>
      </c>
      <c r="E41" s="136">
        <f t="shared" si="37"/>
        <v>1</v>
      </c>
      <c r="F41" s="136">
        <v>1</v>
      </c>
      <c r="G41" s="136">
        <f t="shared" ref="G41:G43" si="52">SUM(H41:J41)</f>
        <v>1</v>
      </c>
      <c r="H41" s="160">
        <f>SUM([1]total_secretary!H41)</f>
        <v>0</v>
      </c>
      <c r="I41" s="160">
        <f>SUM([1]total_secretary!I41)</f>
        <v>1</v>
      </c>
      <c r="J41" s="160">
        <f>SUM([1]total_secretary!J41)</f>
        <v>0</v>
      </c>
      <c r="K41" s="136">
        <v>0</v>
      </c>
      <c r="L41" s="136">
        <f t="shared" ref="L41:L43" si="53">SUM(M41:O41)</f>
        <v>0</v>
      </c>
      <c r="M41" s="160">
        <f>SUM([1]total_secretary!M41)</f>
        <v>0</v>
      </c>
      <c r="N41" s="160">
        <f>SUM([1]total_secretary!N41)</f>
        <v>0</v>
      </c>
      <c r="O41" s="160">
        <f>SUM([1]total_secretary!O41)</f>
        <v>0</v>
      </c>
      <c r="P41" s="136">
        <v>0</v>
      </c>
      <c r="Q41" s="136">
        <f t="shared" ref="Q41:Q43" si="54">SUM(R41:T41)</f>
        <v>0</v>
      </c>
      <c r="R41" s="160">
        <f>SUM([1]total_secretary!R41)</f>
        <v>0</v>
      </c>
      <c r="S41" s="160">
        <f>SUM([1]total_secretary!S41)</f>
        <v>0</v>
      </c>
      <c r="T41" s="160">
        <f>SUM([1]total_secretary!T41)</f>
        <v>0</v>
      </c>
      <c r="U41" s="136">
        <v>0</v>
      </c>
      <c r="V41" s="136">
        <f t="shared" si="45"/>
        <v>0</v>
      </c>
      <c r="W41" s="160">
        <f>SUM([1]total_secretary!W41)</f>
        <v>0</v>
      </c>
      <c r="X41" s="160">
        <f>SUM([1]total_secretary!X41)</f>
        <v>0</v>
      </c>
      <c r="Y41" s="160">
        <f>SUM([1]total_secretary!Y41)</f>
        <v>0</v>
      </c>
      <c r="AA41" s="149" t="s">
        <v>370</v>
      </c>
    </row>
    <row r="42" spans="1:27">
      <c r="A42" s="94"/>
      <c r="B42" s="14" t="s">
        <v>227</v>
      </c>
      <c r="C42" s="49" t="s">
        <v>45</v>
      </c>
      <c r="D42" s="100">
        <v>3</v>
      </c>
      <c r="E42" s="136">
        <f t="shared" si="37"/>
        <v>3</v>
      </c>
      <c r="F42" s="136">
        <v>0</v>
      </c>
      <c r="G42" s="136">
        <f t="shared" si="52"/>
        <v>0</v>
      </c>
      <c r="H42" s="160">
        <f>SUM([1]total_secretary!H42)</f>
        <v>0</v>
      </c>
      <c r="I42" s="160">
        <f>SUM([1]total_secretary!I42)</f>
        <v>0</v>
      </c>
      <c r="J42" s="160">
        <f>SUM([1]total_secretary!J42)</f>
        <v>0</v>
      </c>
      <c r="K42" s="136">
        <v>1</v>
      </c>
      <c r="L42" s="136">
        <f t="shared" si="53"/>
        <v>1</v>
      </c>
      <c r="M42" s="160">
        <f>SUM([1]total_secretary!M42)</f>
        <v>0</v>
      </c>
      <c r="N42" s="160">
        <f>SUM([1]total_secretary!N42)</f>
        <v>0</v>
      </c>
      <c r="O42" s="160">
        <f>SUM([1]total_secretary!O42)</f>
        <v>1</v>
      </c>
      <c r="P42" s="136">
        <v>1</v>
      </c>
      <c r="Q42" s="136">
        <f t="shared" si="54"/>
        <v>1</v>
      </c>
      <c r="R42" s="160">
        <f>SUM([1]total_secretary!R42)</f>
        <v>0</v>
      </c>
      <c r="S42" s="160">
        <f>SUM([1]total_secretary!S42)</f>
        <v>0</v>
      </c>
      <c r="T42" s="160">
        <f>SUM([1]total_secretary!T42)</f>
        <v>1</v>
      </c>
      <c r="U42" s="136">
        <v>1</v>
      </c>
      <c r="V42" s="136">
        <f t="shared" si="45"/>
        <v>1</v>
      </c>
      <c r="W42" s="160">
        <f>SUM([1]total_secretary!W42)</f>
        <v>0</v>
      </c>
      <c r="X42" s="160">
        <f>SUM([1]total_secretary!X42)</f>
        <v>0</v>
      </c>
      <c r="Y42" s="160">
        <f>SUM([1]total_secretary!Y42)</f>
        <v>1</v>
      </c>
      <c r="AA42" s="149" t="s">
        <v>370</v>
      </c>
    </row>
    <row r="43" spans="1:27">
      <c r="A43" s="94"/>
      <c r="B43" s="14" t="s">
        <v>228</v>
      </c>
      <c r="C43" s="49" t="s">
        <v>45</v>
      </c>
      <c r="D43" s="100">
        <v>1</v>
      </c>
      <c r="E43" s="136">
        <f t="shared" si="37"/>
        <v>1</v>
      </c>
      <c r="F43" s="136">
        <v>0</v>
      </c>
      <c r="G43" s="136">
        <f t="shared" si="52"/>
        <v>0</v>
      </c>
      <c r="H43" s="160">
        <f>SUM([1]total_secretary!H43)</f>
        <v>0</v>
      </c>
      <c r="I43" s="160">
        <f>SUM([1]total_secretary!I43)</f>
        <v>0</v>
      </c>
      <c r="J43" s="160">
        <f>SUM([1]total_secretary!J43)</f>
        <v>0</v>
      </c>
      <c r="K43" s="136">
        <v>0</v>
      </c>
      <c r="L43" s="136">
        <f t="shared" si="53"/>
        <v>0</v>
      </c>
      <c r="M43" s="160">
        <f>SUM([1]total_secretary!M43)</f>
        <v>0</v>
      </c>
      <c r="N43" s="160">
        <f>SUM([1]total_secretary!N43)</f>
        <v>0</v>
      </c>
      <c r="O43" s="160">
        <f>SUM([1]total_secretary!O43)</f>
        <v>0</v>
      </c>
      <c r="P43" s="136">
        <v>1</v>
      </c>
      <c r="Q43" s="136">
        <f t="shared" si="54"/>
        <v>0</v>
      </c>
      <c r="R43" s="160">
        <f>SUM([1]total_secretary!R43)</f>
        <v>0</v>
      </c>
      <c r="S43" s="160">
        <f>SUM([1]total_secretary!S43)</f>
        <v>0</v>
      </c>
      <c r="T43" s="160">
        <f>SUM([1]total_secretary!T43)</f>
        <v>0</v>
      </c>
      <c r="U43" s="136">
        <v>0</v>
      </c>
      <c r="V43" s="136">
        <f t="shared" si="45"/>
        <v>1</v>
      </c>
      <c r="W43" s="160">
        <f>SUM([1]total_secretary!W43)</f>
        <v>1</v>
      </c>
      <c r="X43" s="160">
        <f>SUM([1]total_secretary!X43)</f>
        <v>0</v>
      </c>
      <c r="Y43" s="160">
        <f>SUM([1]total_secretary!Y43)</f>
        <v>0</v>
      </c>
      <c r="AA43" s="149" t="s">
        <v>370</v>
      </c>
    </row>
    <row r="44" spans="1:27">
      <c r="A44" s="94"/>
      <c r="B44" s="14" t="s">
        <v>229</v>
      </c>
      <c r="C44" s="49" t="s">
        <v>45</v>
      </c>
      <c r="D44" s="100">
        <f t="shared" ref="D44" si="55">SUM(D45:D46)</f>
        <v>4</v>
      </c>
      <c r="E44" s="136">
        <f t="shared" si="37"/>
        <v>6</v>
      </c>
      <c r="F44" s="136">
        <f t="shared" ref="F44" si="56">SUM(F45:F46)</f>
        <v>0</v>
      </c>
      <c r="G44" s="136">
        <f t="shared" ref="G44:K44" si="57">SUM(G45:G46)</f>
        <v>1</v>
      </c>
      <c r="H44" s="136">
        <f t="shared" si="57"/>
        <v>0</v>
      </c>
      <c r="I44" s="136">
        <f t="shared" si="57"/>
        <v>1</v>
      </c>
      <c r="J44" s="136">
        <f t="shared" si="57"/>
        <v>0</v>
      </c>
      <c r="K44" s="136">
        <f t="shared" si="57"/>
        <v>2</v>
      </c>
      <c r="L44" s="136">
        <f t="shared" ref="L44:P44" si="58">SUM(L45:L46)</f>
        <v>2</v>
      </c>
      <c r="M44" s="136">
        <f t="shared" si="58"/>
        <v>1</v>
      </c>
      <c r="N44" s="136">
        <f t="shared" si="58"/>
        <v>0</v>
      </c>
      <c r="O44" s="136">
        <f t="shared" si="58"/>
        <v>1</v>
      </c>
      <c r="P44" s="136">
        <f t="shared" si="58"/>
        <v>1</v>
      </c>
      <c r="Q44" s="136">
        <f t="shared" ref="Q44:T44" si="59">SUM(Q45:Q46)</f>
        <v>1</v>
      </c>
      <c r="R44" s="136">
        <f t="shared" si="59"/>
        <v>0</v>
      </c>
      <c r="S44" s="136">
        <f t="shared" si="59"/>
        <v>0</v>
      </c>
      <c r="T44" s="136">
        <f t="shared" si="59"/>
        <v>1</v>
      </c>
      <c r="U44" s="136">
        <f t="shared" ref="U44:X44" si="60">SUM(U45:U46)</f>
        <v>1</v>
      </c>
      <c r="V44" s="136">
        <f t="shared" si="60"/>
        <v>2</v>
      </c>
      <c r="W44" s="136">
        <f t="shared" si="60"/>
        <v>0</v>
      </c>
      <c r="X44" s="136">
        <f t="shared" si="60"/>
        <v>0</v>
      </c>
      <c r="Y44" s="136">
        <f>SUM(Y45:Y46)</f>
        <v>2</v>
      </c>
      <c r="Z44" s="114" t="s">
        <v>297</v>
      </c>
      <c r="AA44" s="149"/>
    </row>
    <row r="45" spans="1:27">
      <c r="A45" s="94"/>
      <c r="B45" s="14" t="s">
        <v>230</v>
      </c>
      <c r="C45" s="49" t="s">
        <v>45</v>
      </c>
      <c r="D45" s="100">
        <v>1</v>
      </c>
      <c r="E45" s="136">
        <f t="shared" si="37"/>
        <v>3</v>
      </c>
      <c r="F45" s="136">
        <v>0</v>
      </c>
      <c r="G45" s="136">
        <f t="shared" ref="G45:G46" si="61">SUM(H45:J45)</f>
        <v>1</v>
      </c>
      <c r="H45" s="160">
        <f>SUM([1]total_secretary!H45)</f>
        <v>0</v>
      </c>
      <c r="I45" s="160">
        <f>SUM([1]total_secretary!I45)</f>
        <v>1</v>
      </c>
      <c r="J45" s="160">
        <f>SUM([1]total_secretary!J45)</f>
        <v>0</v>
      </c>
      <c r="K45" s="136">
        <v>1</v>
      </c>
      <c r="L45" s="136">
        <f t="shared" ref="L45:L46" si="62">SUM(M45:O45)</f>
        <v>1</v>
      </c>
      <c r="M45" s="160">
        <f>SUM([1]total_secretary!M45)</f>
        <v>1</v>
      </c>
      <c r="N45" s="160">
        <f>SUM([1]total_secretary!N45)</f>
        <v>0</v>
      </c>
      <c r="O45" s="160">
        <f>SUM([1]total_secretary!O45)</f>
        <v>0</v>
      </c>
      <c r="P45" s="136">
        <v>0</v>
      </c>
      <c r="Q45" s="136">
        <f t="shared" ref="Q45:Q46" si="63">SUM(R45:T45)</f>
        <v>0</v>
      </c>
      <c r="R45" s="160">
        <f>SUM([1]total_secretary!R45)</f>
        <v>0</v>
      </c>
      <c r="S45" s="160">
        <f>SUM([1]total_secretary!S45)</f>
        <v>0</v>
      </c>
      <c r="T45" s="160">
        <f>SUM([1]total_secretary!T45)</f>
        <v>0</v>
      </c>
      <c r="U45" s="137">
        <v>0</v>
      </c>
      <c r="V45" s="136">
        <f t="shared" si="45"/>
        <v>1</v>
      </c>
      <c r="W45" s="160">
        <f>SUM([1]total_secretary!W45)</f>
        <v>0</v>
      </c>
      <c r="X45" s="160">
        <f>SUM([1]total_secretary!X45)</f>
        <v>0</v>
      </c>
      <c r="Y45" s="160">
        <f>SUM([1]total_secretary!Y45)</f>
        <v>1</v>
      </c>
      <c r="AA45" s="149" t="s">
        <v>370</v>
      </c>
    </row>
    <row r="46" spans="1:27" ht="34.5">
      <c r="A46" s="94"/>
      <c r="B46" s="14" t="s">
        <v>231</v>
      </c>
      <c r="C46" s="49" t="s">
        <v>45</v>
      </c>
      <c r="D46" s="100">
        <v>3</v>
      </c>
      <c r="E46" s="136">
        <f t="shared" si="37"/>
        <v>3</v>
      </c>
      <c r="F46" s="136">
        <v>0</v>
      </c>
      <c r="G46" s="136">
        <f t="shared" si="61"/>
        <v>0</v>
      </c>
      <c r="H46" s="160">
        <f>SUM([1]total_secretary!H46)</f>
        <v>0</v>
      </c>
      <c r="I46" s="160">
        <f>SUM([1]total_secretary!I46)</f>
        <v>0</v>
      </c>
      <c r="J46" s="160">
        <f>SUM([1]total_secretary!J46)</f>
        <v>0</v>
      </c>
      <c r="K46" s="136">
        <v>1</v>
      </c>
      <c r="L46" s="136">
        <f t="shared" si="62"/>
        <v>1</v>
      </c>
      <c r="M46" s="160">
        <f>SUM([1]total_secretary!M46)</f>
        <v>0</v>
      </c>
      <c r="N46" s="160">
        <f>SUM([1]total_secretary!N46)</f>
        <v>0</v>
      </c>
      <c r="O46" s="160">
        <f>SUM([1]total_secretary!O46)</f>
        <v>1</v>
      </c>
      <c r="P46" s="136">
        <v>1</v>
      </c>
      <c r="Q46" s="136">
        <f t="shared" si="63"/>
        <v>1</v>
      </c>
      <c r="R46" s="160">
        <f>SUM([1]total_secretary!R46)</f>
        <v>0</v>
      </c>
      <c r="S46" s="160">
        <f>SUM([1]total_secretary!S46)</f>
        <v>0</v>
      </c>
      <c r="T46" s="160">
        <f>SUM([1]total_secretary!T46)</f>
        <v>1</v>
      </c>
      <c r="U46" s="136">
        <v>1</v>
      </c>
      <c r="V46" s="136">
        <f t="shared" si="45"/>
        <v>1</v>
      </c>
      <c r="W46" s="160">
        <f>SUM([1]total_secretary!W46)</f>
        <v>0</v>
      </c>
      <c r="X46" s="160">
        <f>SUM([1]total_secretary!X46)</f>
        <v>0</v>
      </c>
      <c r="Y46" s="160">
        <f>SUM([1]total_secretary!Y46)</f>
        <v>1</v>
      </c>
      <c r="AA46" s="149" t="s">
        <v>370</v>
      </c>
    </row>
    <row r="47" spans="1:27">
      <c r="A47" s="94"/>
      <c r="B47" s="14" t="s">
        <v>232</v>
      </c>
      <c r="C47" s="46" t="s">
        <v>55</v>
      </c>
      <c r="D47" s="100">
        <f t="shared" ref="D47" si="64">SUM(D48)</f>
        <v>5</v>
      </c>
      <c r="E47" s="136">
        <f t="shared" si="37"/>
        <v>5</v>
      </c>
      <c r="F47" s="136">
        <f t="shared" ref="F47" si="65">SUM(F48)</f>
        <v>0</v>
      </c>
      <c r="G47" s="136">
        <f t="shared" ref="G47:J47" si="66">SUM(G48)</f>
        <v>1</v>
      </c>
      <c r="H47" s="136">
        <f t="shared" si="66"/>
        <v>0</v>
      </c>
      <c r="I47" s="136">
        <f t="shared" si="66"/>
        <v>0</v>
      </c>
      <c r="J47" s="136">
        <f t="shared" si="66"/>
        <v>1</v>
      </c>
      <c r="K47" s="136">
        <f t="shared" ref="K47" si="67">SUM(K48)</f>
        <v>3</v>
      </c>
      <c r="L47" s="136">
        <f t="shared" ref="L47:P47" si="68">SUM(L48)</f>
        <v>2</v>
      </c>
      <c r="M47" s="136">
        <f t="shared" si="68"/>
        <v>0</v>
      </c>
      <c r="N47" s="136">
        <f t="shared" si="68"/>
        <v>0</v>
      </c>
      <c r="O47" s="136">
        <f t="shared" si="68"/>
        <v>2</v>
      </c>
      <c r="P47" s="136">
        <f t="shared" si="68"/>
        <v>0</v>
      </c>
      <c r="Q47" s="136">
        <f t="shared" ref="Q47:T47" si="69">SUM(Q48)</f>
        <v>0</v>
      </c>
      <c r="R47" s="136">
        <f t="shared" si="69"/>
        <v>0</v>
      </c>
      <c r="S47" s="136">
        <f t="shared" si="69"/>
        <v>0</v>
      </c>
      <c r="T47" s="136">
        <f t="shared" si="69"/>
        <v>0</v>
      </c>
      <c r="U47" s="136">
        <f t="shared" ref="U47:X47" si="70">SUM(U48)</f>
        <v>5</v>
      </c>
      <c r="V47" s="136">
        <f t="shared" si="70"/>
        <v>2</v>
      </c>
      <c r="W47" s="136">
        <f t="shared" si="70"/>
        <v>0</v>
      </c>
      <c r="X47" s="136">
        <f t="shared" si="70"/>
        <v>0</v>
      </c>
      <c r="Y47" s="136">
        <f>SUM(Y48)</f>
        <v>2</v>
      </c>
      <c r="Z47" s="114" t="s">
        <v>298</v>
      </c>
      <c r="AA47" s="149"/>
    </row>
    <row r="48" spans="1:27">
      <c r="A48" s="94"/>
      <c r="B48" s="14" t="s">
        <v>233</v>
      </c>
      <c r="C48" s="46" t="s">
        <v>55</v>
      </c>
      <c r="D48" s="100">
        <v>5</v>
      </c>
      <c r="E48" s="136">
        <f t="shared" si="37"/>
        <v>5</v>
      </c>
      <c r="F48" s="136">
        <v>0</v>
      </c>
      <c r="G48" s="136">
        <f t="shared" ref="G48:G49" si="71">SUM(H48:J48)</f>
        <v>1</v>
      </c>
      <c r="H48" s="160">
        <f>SUM([1]total_secretary!H48)</f>
        <v>0</v>
      </c>
      <c r="I48" s="160">
        <f>SUM([1]total_secretary!I48)</f>
        <v>0</v>
      </c>
      <c r="J48" s="160">
        <f>SUM([1]total_secretary!J48)</f>
        <v>1</v>
      </c>
      <c r="K48" s="136">
        <v>3</v>
      </c>
      <c r="L48" s="136">
        <f t="shared" ref="L48:L49" si="72">SUM(M48:O48)</f>
        <v>2</v>
      </c>
      <c r="M48" s="160">
        <f>SUM([1]total_secretary!M48)</f>
        <v>0</v>
      </c>
      <c r="N48" s="160">
        <f>SUM([1]total_secretary!N48)</f>
        <v>0</v>
      </c>
      <c r="O48" s="160">
        <f>SUM([1]total_secretary!O48)</f>
        <v>2</v>
      </c>
      <c r="P48" s="136">
        <v>0</v>
      </c>
      <c r="Q48" s="136">
        <f t="shared" ref="Q48:Q49" si="73">SUM(R48:T48)</f>
        <v>0</v>
      </c>
      <c r="R48" s="160">
        <f>SUM([1]total_secretary!R48)</f>
        <v>0</v>
      </c>
      <c r="S48" s="160">
        <f>SUM([1]total_secretary!S48)</f>
        <v>0</v>
      </c>
      <c r="T48" s="160">
        <f>SUM([1]total_secretary!T48)</f>
        <v>0</v>
      </c>
      <c r="U48" s="136">
        <v>5</v>
      </c>
      <c r="V48" s="136">
        <f t="shared" si="45"/>
        <v>2</v>
      </c>
      <c r="W48" s="160">
        <f>SUM([1]total_secretary!W48)</f>
        <v>0</v>
      </c>
      <c r="X48" s="160">
        <f>SUM([1]total_secretary!X48)</f>
        <v>0</v>
      </c>
      <c r="Y48" s="160">
        <f>SUM([1]total_secretary!Y48)</f>
        <v>2</v>
      </c>
      <c r="AA48" s="149" t="s">
        <v>370</v>
      </c>
    </row>
    <row r="49" spans="1:27">
      <c r="A49" s="94"/>
      <c r="B49" s="14" t="s">
        <v>234</v>
      </c>
      <c r="C49" s="49" t="s">
        <v>25</v>
      </c>
      <c r="D49" s="100">
        <v>2</v>
      </c>
      <c r="E49" s="136">
        <f t="shared" si="37"/>
        <v>1</v>
      </c>
      <c r="F49" s="136">
        <v>0</v>
      </c>
      <c r="G49" s="136">
        <f t="shared" si="71"/>
        <v>0</v>
      </c>
      <c r="H49" s="160">
        <f>SUM([1]total_secretary!H49)</f>
        <v>0</v>
      </c>
      <c r="I49" s="160">
        <f>SUM([1]total_secretary!I49)</f>
        <v>0</v>
      </c>
      <c r="J49" s="160">
        <f>SUM([1]total_secretary!J49)</f>
        <v>0</v>
      </c>
      <c r="K49" s="136">
        <v>1</v>
      </c>
      <c r="L49" s="136">
        <f t="shared" si="72"/>
        <v>0</v>
      </c>
      <c r="M49" s="160">
        <f>SUM([1]total_secretary!M49)</f>
        <v>0</v>
      </c>
      <c r="N49" s="160">
        <f>SUM([1]total_secretary!N49)</f>
        <v>0</v>
      </c>
      <c r="O49" s="160">
        <f>SUM([1]total_secretary!O49)</f>
        <v>0</v>
      </c>
      <c r="P49" s="136">
        <v>0</v>
      </c>
      <c r="Q49" s="136">
        <f t="shared" si="73"/>
        <v>0</v>
      </c>
      <c r="R49" s="160">
        <f>SUM([1]total_secretary!R49)</f>
        <v>0</v>
      </c>
      <c r="S49" s="160">
        <f>SUM([1]total_secretary!S49)</f>
        <v>0</v>
      </c>
      <c r="T49" s="160">
        <f>SUM([1]total_secretary!T49)</f>
        <v>0</v>
      </c>
      <c r="U49" s="136">
        <v>1</v>
      </c>
      <c r="V49" s="136">
        <f t="shared" si="45"/>
        <v>1</v>
      </c>
      <c r="W49" s="160">
        <f>SUM([1]total_secretary!W49)</f>
        <v>0</v>
      </c>
      <c r="X49" s="160">
        <f>SUM([1]total_secretary!X49)</f>
        <v>0</v>
      </c>
      <c r="Y49" s="160">
        <f>SUM([1]total_secretary!Y49)</f>
        <v>1</v>
      </c>
      <c r="AA49" s="149" t="s">
        <v>370</v>
      </c>
    </row>
    <row r="50" spans="1:27">
      <c r="A50" s="94"/>
      <c r="B50" s="14" t="s">
        <v>235</v>
      </c>
      <c r="C50" s="49" t="s">
        <v>25</v>
      </c>
      <c r="D50" s="100">
        <f t="shared" ref="D50" si="74">SUM(D51:D53)</f>
        <v>137</v>
      </c>
      <c r="E50" s="136">
        <f t="shared" si="37"/>
        <v>223</v>
      </c>
      <c r="F50" s="136">
        <f t="shared" ref="F50" si="75">SUM(F51:F53)</f>
        <v>33</v>
      </c>
      <c r="G50" s="136">
        <f t="shared" ref="G50:K50" si="76">SUM(G51:G53)</f>
        <v>45</v>
      </c>
      <c r="H50" s="136">
        <f t="shared" si="76"/>
        <v>9</v>
      </c>
      <c r="I50" s="136">
        <f t="shared" si="76"/>
        <v>17</v>
      </c>
      <c r="J50" s="136">
        <f t="shared" si="76"/>
        <v>19</v>
      </c>
      <c r="K50" s="136">
        <f t="shared" si="76"/>
        <v>33</v>
      </c>
      <c r="L50" s="136">
        <f t="shared" ref="L50:P50" si="77">SUM(L51:L53)</f>
        <v>50</v>
      </c>
      <c r="M50" s="136">
        <f t="shared" si="77"/>
        <v>14</v>
      </c>
      <c r="N50" s="136">
        <f t="shared" si="77"/>
        <v>19</v>
      </c>
      <c r="O50" s="136">
        <f t="shared" si="77"/>
        <v>17</v>
      </c>
      <c r="P50" s="136">
        <f t="shared" si="77"/>
        <v>33</v>
      </c>
      <c r="Q50" s="136">
        <f t="shared" ref="Q50:T50" si="78">SUM(Q51:Q53)</f>
        <v>69</v>
      </c>
      <c r="R50" s="136">
        <f t="shared" si="78"/>
        <v>20</v>
      </c>
      <c r="S50" s="136">
        <f t="shared" si="78"/>
        <v>20</v>
      </c>
      <c r="T50" s="136">
        <f t="shared" si="78"/>
        <v>29</v>
      </c>
      <c r="U50" s="136">
        <f t="shared" ref="U50:X50" si="79">SUM(U51:U53)</f>
        <v>38</v>
      </c>
      <c r="V50" s="136">
        <f t="shared" si="79"/>
        <v>59</v>
      </c>
      <c r="W50" s="136">
        <f t="shared" si="79"/>
        <v>17</v>
      </c>
      <c r="X50" s="136">
        <f t="shared" si="79"/>
        <v>17</v>
      </c>
      <c r="Y50" s="136">
        <f>SUM(Y51:Y53)</f>
        <v>25</v>
      </c>
      <c r="Z50" s="114" t="s">
        <v>299</v>
      </c>
      <c r="AA50" s="149"/>
    </row>
    <row r="51" spans="1:27">
      <c r="A51" s="94"/>
      <c r="B51" s="14" t="s">
        <v>46</v>
      </c>
      <c r="C51" s="49" t="s">
        <v>25</v>
      </c>
      <c r="D51" s="100">
        <v>24</v>
      </c>
      <c r="E51" s="136">
        <f t="shared" si="37"/>
        <v>26</v>
      </c>
      <c r="F51" s="136">
        <v>6</v>
      </c>
      <c r="G51" s="136">
        <f t="shared" ref="G51:G53" si="80">SUM(H51:J51)</f>
        <v>6</v>
      </c>
      <c r="H51" s="160">
        <f>SUM([1]total_secretary!H51)</f>
        <v>2</v>
      </c>
      <c r="I51" s="160">
        <f>SUM([1]total_secretary!I51)</f>
        <v>2</v>
      </c>
      <c r="J51" s="160">
        <f>SUM([1]total_secretary!J51)</f>
        <v>2</v>
      </c>
      <c r="K51" s="136">
        <v>6</v>
      </c>
      <c r="L51" s="136">
        <f t="shared" ref="L51:L53" si="81">SUM(M51:O51)</f>
        <v>6</v>
      </c>
      <c r="M51" s="160">
        <f>SUM([1]total_secretary!M51)</f>
        <v>2</v>
      </c>
      <c r="N51" s="160">
        <f>SUM([1]total_secretary!N51)</f>
        <v>2</v>
      </c>
      <c r="O51" s="160">
        <f>SUM([1]total_secretary!O51)</f>
        <v>2</v>
      </c>
      <c r="P51" s="136">
        <v>6</v>
      </c>
      <c r="Q51" s="136">
        <f t="shared" ref="Q51:Q53" si="82">SUM(R51:T51)</f>
        <v>6</v>
      </c>
      <c r="R51" s="160">
        <f>SUM([1]total_secretary!R51)</f>
        <v>2</v>
      </c>
      <c r="S51" s="160">
        <f>SUM([1]total_secretary!S51)</f>
        <v>2</v>
      </c>
      <c r="T51" s="160">
        <f>SUM([1]total_secretary!T51)</f>
        <v>2</v>
      </c>
      <c r="U51" s="137">
        <v>6</v>
      </c>
      <c r="V51" s="136">
        <f t="shared" si="45"/>
        <v>8</v>
      </c>
      <c r="W51" s="160">
        <f>SUM([1]total_secretary!W51)</f>
        <v>2</v>
      </c>
      <c r="X51" s="160">
        <f>SUM([1]total_secretary!X51)</f>
        <v>2</v>
      </c>
      <c r="Y51" s="160">
        <f>SUM([1]total_secretary!Y51)</f>
        <v>4</v>
      </c>
      <c r="AA51" s="149" t="s">
        <v>370</v>
      </c>
    </row>
    <row r="52" spans="1:27">
      <c r="A52" s="94"/>
      <c r="B52" s="17" t="s">
        <v>47</v>
      </c>
      <c r="C52" s="52" t="s">
        <v>25</v>
      </c>
      <c r="D52" s="100">
        <v>60</v>
      </c>
      <c r="E52" s="136">
        <f t="shared" si="37"/>
        <v>72</v>
      </c>
      <c r="F52" s="136">
        <v>15</v>
      </c>
      <c r="G52" s="136">
        <f t="shared" si="80"/>
        <v>8</v>
      </c>
      <c r="H52" s="160">
        <f>SUM([1]total_secretary!H52)</f>
        <v>0</v>
      </c>
      <c r="I52" s="160">
        <f>SUM([1]total_secretary!I52)</f>
        <v>4</v>
      </c>
      <c r="J52" s="160">
        <f>SUM([1]total_secretary!J52)</f>
        <v>4</v>
      </c>
      <c r="K52" s="136">
        <v>15</v>
      </c>
      <c r="L52" s="136">
        <f t="shared" si="81"/>
        <v>17</v>
      </c>
      <c r="M52" s="160">
        <f>SUM([1]total_secretary!M52)</f>
        <v>5</v>
      </c>
      <c r="N52" s="160">
        <f>SUM([1]total_secretary!N52)</f>
        <v>6</v>
      </c>
      <c r="O52" s="160">
        <f>SUM([1]total_secretary!O52)</f>
        <v>6</v>
      </c>
      <c r="P52" s="136">
        <v>15</v>
      </c>
      <c r="Q52" s="136">
        <f t="shared" si="82"/>
        <v>21</v>
      </c>
      <c r="R52" s="160">
        <f>SUM([1]total_secretary!R52)</f>
        <v>9</v>
      </c>
      <c r="S52" s="160">
        <f>SUM([1]total_secretary!S52)</f>
        <v>5</v>
      </c>
      <c r="T52" s="160">
        <f>SUM([1]total_secretary!T52)</f>
        <v>7</v>
      </c>
      <c r="U52" s="137">
        <v>15</v>
      </c>
      <c r="V52" s="136">
        <f t="shared" si="45"/>
        <v>26</v>
      </c>
      <c r="W52" s="160">
        <f>SUM([1]total_secretary!W52)</f>
        <v>8</v>
      </c>
      <c r="X52" s="160">
        <f>SUM([1]total_secretary!X52)</f>
        <v>7</v>
      </c>
      <c r="Y52" s="160">
        <f>SUM([1]total_secretary!Y52)</f>
        <v>11</v>
      </c>
      <c r="AA52" s="149" t="s">
        <v>370</v>
      </c>
    </row>
    <row r="53" spans="1:27">
      <c r="A53" s="94"/>
      <c r="B53" s="14" t="s">
        <v>48</v>
      </c>
      <c r="C53" s="49" t="s">
        <v>25</v>
      </c>
      <c r="D53" s="100">
        <v>53</v>
      </c>
      <c r="E53" s="136">
        <f t="shared" si="37"/>
        <v>125</v>
      </c>
      <c r="F53" s="136">
        <v>12</v>
      </c>
      <c r="G53" s="136">
        <f t="shared" si="80"/>
        <v>31</v>
      </c>
      <c r="H53" s="160">
        <f>SUM([1]total_secretary!H53)</f>
        <v>7</v>
      </c>
      <c r="I53" s="160">
        <f>SUM([1]total_secretary!I53)</f>
        <v>11</v>
      </c>
      <c r="J53" s="160">
        <f>SUM([1]total_secretary!J53)</f>
        <v>13</v>
      </c>
      <c r="K53" s="136">
        <v>12</v>
      </c>
      <c r="L53" s="136">
        <f t="shared" si="81"/>
        <v>27</v>
      </c>
      <c r="M53" s="160">
        <f>SUM([1]total_secretary!M53)</f>
        <v>7</v>
      </c>
      <c r="N53" s="160">
        <f>SUM([1]total_secretary!N53)</f>
        <v>11</v>
      </c>
      <c r="O53" s="160">
        <f>SUM([1]total_secretary!O53)</f>
        <v>9</v>
      </c>
      <c r="P53" s="136">
        <v>12</v>
      </c>
      <c r="Q53" s="136">
        <f t="shared" si="82"/>
        <v>42</v>
      </c>
      <c r="R53" s="160">
        <f>SUM([1]total_secretary!R53)</f>
        <v>9</v>
      </c>
      <c r="S53" s="160">
        <f>SUM([1]total_secretary!S53)</f>
        <v>13</v>
      </c>
      <c r="T53" s="160">
        <f>SUM([1]total_secretary!T53)</f>
        <v>20</v>
      </c>
      <c r="U53" s="137">
        <v>17</v>
      </c>
      <c r="V53" s="136">
        <f t="shared" si="45"/>
        <v>25</v>
      </c>
      <c r="W53" s="160">
        <f>SUM([1]total_secretary!W53)</f>
        <v>7</v>
      </c>
      <c r="X53" s="160">
        <f>SUM([1]total_secretary!X53)</f>
        <v>8</v>
      </c>
      <c r="Y53" s="160">
        <f>SUM([1]total_secretary!Y53)</f>
        <v>10</v>
      </c>
      <c r="AA53" s="149" t="s">
        <v>370</v>
      </c>
    </row>
    <row r="54" spans="1:27" ht="22.5" customHeight="1">
      <c r="A54" s="94"/>
      <c r="B54" s="147"/>
      <c r="C54" s="148"/>
      <c r="D54" s="100"/>
      <c r="E54" s="100"/>
      <c r="F54" s="10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70"/>
      <c r="W54" s="70"/>
      <c r="X54" s="70"/>
      <c r="Y54" s="70"/>
      <c r="AA54" s="149"/>
    </row>
    <row r="55" spans="1:27">
      <c r="A55" s="182" t="s">
        <v>15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4"/>
      <c r="W55" s="184"/>
      <c r="X55" s="184"/>
      <c r="Y55" s="184"/>
      <c r="AA55" s="149"/>
    </row>
    <row r="56" spans="1:27" ht="34.5">
      <c r="A56" s="74" t="s">
        <v>49</v>
      </c>
      <c r="B56" s="18" t="s">
        <v>50</v>
      </c>
      <c r="C56" s="53"/>
      <c r="D56" s="168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8"/>
      <c r="V56" s="87"/>
      <c r="W56" s="87"/>
      <c r="X56" s="87"/>
      <c r="Y56" s="87"/>
      <c r="AA56" s="149"/>
    </row>
    <row r="57" spans="1:27">
      <c r="A57" s="20"/>
      <c r="B57" s="19" t="s">
        <v>51</v>
      </c>
      <c r="C57" s="54"/>
      <c r="D57" s="10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1"/>
      <c r="V57" s="70"/>
      <c r="W57" s="70"/>
      <c r="X57" s="70"/>
      <c r="Y57" s="70"/>
      <c r="AA57" s="149"/>
    </row>
    <row r="58" spans="1:27" ht="51.75">
      <c r="A58" s="20"/>
      <c r="B58" s="14" t="s">
        <v>275</v>
      </c>
      <c r="C58" s="49" t="s">
        <v>52</v>
      </c>
      <c r="D58" s="100">
        <v>90</v>
      </c>
      <c r="E58" s="176">
        <f t="shared" ref="E58:J58" si="83">SUM(E66*100/46412)</f>
        <v>128.63268120313711</v>
      </c>
      <c r="F58" s="176"/>
      <c r="G58" s="176">
        <f t="shared" si="83"/>
        <v>30.005171076445748</v>
      </c>
      <c r="H58" s="176">
        <f t="shared" si="83"/>
        <v>6.6405240024131693</v>
      </c>
      <c r="I58" s="176">
        <f t="shared" si="83"/>
        <v>7.8988192708782208</v>
      </c>
      <c r="J58" s="176">
        <f t="shared" si="83"/>
        <v>15.465827803154356</v>
      </c>
      <c r="K58" s="176">
        <v>45</v>
      </c>
      <c r="L58" s="176">
        <f t="shared" ref="L58:O58" si="84">SUM(L66*100/46412)</f>
        <v>33.508575368439196</v>
      </c>
      <c r="M58" s="176">
        <f t="shared" si="84"/>
        <v>9.2669999138153933</v>
      </c>
      <c r="N58" s="176">
        <f t="shared" si="84"/>
        <v>12.190812720848056</v>
      </c>
      <c r="O58" s="176">
        <f t="shared" si="84"/>
        <v>12.050762733775748</v>
      </c>
      <c r="P58" s="176"/>
      <c r="Q58" s="176">
        <f t="shared" ref="Q58:T58" si="85">SUM(Q66*100/46412)</f>
        <v>21.436266482806172</v>
      </c>
      <c r="R58" s="176">
        <f t="shared" si="85"/>
        <v>5.3908471946910286</v>
      </c>
      <c r="S58" s="176">
        <f t="shared" si="85"/>
        <v>11.031629750926484</v>
      </c>
      <c r="T58" s="176">
        <f t="shared" si="85"/>
        <v>5.0137895371886581</v>
      </c>
      <c r="U58" s="176">
        <v>90</v>
      </c>
      <c r="V58" s="176">
        <f t="shared" ref="V58:X58" si="86">SUM(V66*100/46412)</f>
        <v>43.682668275446005</v>
      </c>
      <c r="W58" s="176">
        <f t="shared" si="86"/>
        <v>7.2545893303455999</v>
      </c>
      <c r="X58" s="176">
        <f t="shared" si="86"/>
        <v>24.004567784193743</v>
      </c>
      <c r="Y58" s="176">
        <f>SUM(Y66*100/46412)</f>
        <v>12.423511160906662</v>
      </c>
      <c r="Z58" s="114" t="s">
        <v>308</v>
      </c>
      <c r="AA58" s="149"/>
    </row>
    <row r="59" spans="1:27" ht="51.75">
      <c r="A59" s="20"/>
      <c r="B59" s="14" t="s">
        <v>276</v>
      </c>
      <c r="C59" s="49" t="s">
        <v>52</v>
      </c>
      <c r="D59" s="100">
        <v>90</v>
      </c>
      <c r="E59" s="176">
        <f t="shared" ref="E59:J59" si="87">SUM((E93+E96)*100/8642)</f>
        <v>100.62485535755611</v>
      </c>
      <c r="F59" s="176"/>
      <c r="G59" s="176">
        <f t="shared" si="87"/>
        <v>23.223790789169175</v>
      </c>
      <c r="H59" s="176">
        <f t="shared" si="87"/>
        <v>7.7412635963897243</v>
      </c>
      <c r="I59" s="176">
        <f t="shared" si="87"/>
        <v>8.2156908123119656</v>
      </c>
      <c r="J59" s="176">
        <f t="shared" si="87"/>
        <v>7.2668363804674847</v>
      </c>
      <c r="K59" s="176">
        <v>45</v>
      </c>
      <c r="L59" s="176">
        <f t="shared" ref="L59:O59" si="88">SUM((L93+L96)*100/8642)</f>
        <v>25.642212450821567</v>
      </c>
      <c r="M59" s="176">
        <f t="shared" si="88"/>
        <v>7.1395510298542</v>
      </c>
      <c r="N59" s="176">
        <f t="shared" si="88"/>
        <v>6.2716963665818097</v>
      </c>
      <c r="O59" s="176">
        <f t="shared" si="88"/>
        <v>12.230965054385559</v>
      </c>
      <c r="P59" s="176"/>
      <c r="Q59" s="176">
        <f t="shared" ref="Q59:T59" si="89">SUM((Q93+Q96)*100/8642)</f>
        <v>15.378384633186762</v>
      </c>
      <c r="R59" s="176">
        <f t="shared" si="89"/>
        <v>2.9969914371673223</v>
      </c>
      <c r="S59" s="176">
        <f t="shared" si="89"/>
        <v>4.431844480444342</v>
      </c>
      <c r="T59" s="176">
        <f t="shared" si="89"/>
        <v>7.9495487155750988</v>
      </c>
      <c r="U59" s="176">
        <v>90</v>
      </c>
      <c r="V59" s="176">
        <f t="shared" ref="V59:X59" si="90">SUM((V93+V96)*100/8642)</f>
        <v>36.380467484378613</v>
      </c>
      <c r="W59" s="176">
        <f t="shared" si="90"/>
        <v>9.3381161768109227</v>
      </c>
      <c r="X59" s="176">
        <f t="shared" si="90"/>
        <v>11.525109928257347</v>
      </c>
      <c r="Y59" s="176">
        <f>SUM((Y93+Y96)*100/8642)</f>
        <v>15.517241379310345</v>
      </c>
      <c r="Z59" s="114" t="s">
        <v>318</v>
      </c>
      <c r="AA59" s="149"/>
    </row>
    <row r="60" spans="1:27" ht="34.5">
      <c r="A60" s="20"/>
      <c r="B60" s="14" t="s">
        <v>280</v>
      </c>
      <c r="C60" s="49" t="s">
        <v>52</v>
      </c>
      <c r="D60" s="100">
        <v>90</v>
      </c>
      <c r="E60" s="176">
        <f t="shared" ref="E60:J60" si="91">SUM(E130*100/418050)</f>
        <v>145.4515010166248</v>
      </c>
      <c r="F60" s="176"/>
      <c r="G60" s="176">
        <f t="shared" si="91"/>
        <v>28.210740342064348</v>
      </c>
      <c r="H60" s="176">
        <f t="shared" si="91"/>
        <v>9.4404975481401738</v>
      </c>
      <c r="I60" s="176">
        <f t="shared" si="91"/>
        <v>9.0455687118765695</v>
      </c>
      <c r="J60" s="176">
        <f t="shared" si="91"/>
        <v>9.7246740820476028</v>
      </c>
      <c r="K60" s="176">
        <v>45</v>
      </c>
      <c r="L60" s="176">
        <f t="shared" ref="L60:O60" si="92">SUM(L130*100/418050)</f>
        <v>35.21492644420524</v>
      </c>
      <c r="M60" s="176">
        <f t="shared" si="92"/>
        <v>7.5313957660566917</v>
      </c>
      <c r="N60" s="176">
        <f t="shared" si="92"/>
        <v>19.6232508073197</v>
      </c>
      <c r="O60" s="176">
        <f t="shared" si="92"/>
        <v>8.0602798708288486</v>
      </c>
      <c r="P60" s="176"/>
      <c r="Q60" s="176">
        <f t="shared" ref="Q60:T60" si="93">SUM(Q130*100/418050)</f>
        <v>35.700035880875497</v>
      </c>
      <c r="R60" s="176">
        <f t="shared" si="93"/>
        <v>11.344097595981342</v>
      </c>
      <c r="S60" s="176">
        <f t="shared" si="93"/>
        <v>14.310489175935892</v>
      </c>
      <c r="T60" s="176">
        <f t="shared" si="93"/>
        <v>10.045449108958259</v>
      </c>
      <c r="U60" s="176">
        <v>90</v>
      </c>
      <c r="V60" s="176">
        <f t="shared" ref="V60:X60" si="94">SUM(V130*100/418050)</f>
        <v>46.325798349479726</v>
      </c>
      <c r="W60" s="176">
        <f t="shared" si="94"/>
        <v>12.650400669776342</v>
      </c>
      <c r="X60" s="176">
        <f t="shared" si="94"/>
        <v>19.998803970816887</v>
      </c>
      <c r="Y60" s="176">
        <f>SUM(Y130*100/418050)</f>
        <v>13.676593708886497</v>
      </c>
      <c r="Z60" s="114" t="s">
        <v>323</v>
      </c>
      <c r="AA60" s="149"/>
    </row>
    <row r="61" spans="1:27">
      <c r="A61" s="20"/>
      <c r="B61" s="19" t="s">
        <v>53</v>
      </c>
      <c r="C61" s="49"/>
      <c r="D61" s="10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AA61" s="149"/>
    </row>
    <row r="62" spans="1:27">
      <c r="A62" s="94"/>
      <c r="B62" s="14" t="s">
        <v>54</v>
      </c>
      <c r="C62" s="49" t="s">
        <v>55</v>
      </c>
      <c r="D62" s="100">
        <v>4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>
        <v>4</v>
      </c>
      <c r="V62" s="70"/>
      <c r="W62" s="70"/>
      <c r="X62" s="70"/>
      <c r="Y62" s="70"/>
      <c r="Z62" s="114" t="s">
        <v>290</v>
      </c>
      <c r="AA62" s="149"/>
    </row>
    <row r="63" spans="1:27" ht="34.5">
      <c r="A63" s="94"/>
      <c r="B63" s="17" t="s">
        <v>56</v>
      </c>
      <c r="C63" s="52" t="s">
        <v>55</v>
      </c>
      <c r="D63" s="100">
        <v>4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>
        <v>4</v>
      </c>
      <c r="V63" s="70"/>
      <c r="W63" s="70"/>
      <c r="X63" s="70"/>
      <c r="Y63" s="70"/>
      <c r="Z63" s="114" t="s">
        <v>290</v>
      </c>
      <c r="AA63" s="149"/>
    </row>
    <row r="64" spans="1:27">
      <c r="A64" s="96"/>
      <c r="B64" s="21"/>
      <c r="C64" s="48"/>
      <c r="D64" s="157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6"/>
      <c r="V64" s="85"/>
      <c r="W64" s="85"/>
      <c r="X64" s="85"/>
      <c r="Y64" s="85"/>
      <c r="AA64" s="149"/>
    </row>
    <row r="65" spans="1:27">
      <c r="A65" s="97"/>
      <c r="B65" s="22" t="s">
        <v>57</v>
      </c>
      <c r="C65" s="53"/>
      <c r="D65" s="168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8"/>
      <c r="V65" s="87"/>
      <c r="W65" s="87"/>
      <c r="X65" s="87"/>
      <c r="Y65" s="87"/>
      <c r="AA65" s="149"/>
    </row>
    <row r="66" spans="1:27" ht="51.75">
      <c r="A66" s="75"/>
      <c r="B66" s="23" t="s">
        <v>58</v>
      </c>
      <c r="C66" s="50" t="s">
        <v>59</v>
      </c>
      <c r="D66" s="100">
        <f t="shared" ref="D66" si="95">SUM(D67,D73,D74,D79,D86)</f>
        <v>46412</v>
      </c>
      <c r="E66" s="136">
        <f t="shared" ref="E66:E90" si="96">SUM(G66,L66,Q66,V66)</f>
        <v>59701</v>
      </c>
      <c r="F66" s="136">
        <f t="shared" ref="F66" si="97">SUM(F67,F73,F74,F79,F86)</f>
        <v>10924</v>
      </c>
      <c r="G66" s="136">
        <f t="shared" ref="G66:K66" si="98">SUM(G67,G73,G74,G79,G86)</f>
        <v>13926</v>
      </c>
      <c r="H66" s="136">
        <f t="shared" si="98"/>
        <v>3082</v>
      </c>
      <c r="I66" s="136">
        <f t="shared" si="98"/>
        <v>3666</v>
      </c>
      <c r="J66" s="136">
        <f t="shared" si="98"/>
        <v>7178</v>
      </c>
      <c r="K66" s="136">
        <f t="shared" si="98"/>
        <v>14393</v>
      </c>
      <c r="L66" s="136">
        <f t="shared" ref="L66:P66" si="99">SUM(L67,L73,L74,L79,L86)</f>
        <v>15552</v>
      </c>
      <c r="M66" s="136">
        <f t="shared" si="99"/>
        <v>4301</v>
      </c>
      <c r="N66" s="136">
        <f t="shared" si="99"/>
        <v>5658</v>
      </c>
      <c r="O66" s="136">
        <f t="shared" si="99"/>
        <v>5593</v>
      </c>
      <c r="P66" s="136">
        <f t="shared" si="99"/>
        <v>11629</v>
      </c>
      <c r="Q66" s="136">
        <f t="shared" ref="Q66:T66" si="100">SUM(Q67,Q73,Q74,Q79,Q86)</f>
        <v>9949</v>
      </c>
      <c r="R66" s="136">
        <f t="shared" si="100"/>
        <v>2502</v>
      </c>
      <c r="S66" s="136">
        <f t="shared" si="100"/>
        <v>5120</v>
      </c>
      <c r="T66" s="136">
        <f t="shared" si="100"/>
        <v>2327</v>
      </c>
      <c r="U66" s="136">
        <f t="shared" ref="U66:X66" si="101">SUM(U67,U73,U74,U79,U86)</f>
        <v>9466</v>
      </c>
      <c r="V66" s="136">
        <f t="shared" si="101"/>
        <v>20274</v>
      </c>
      <c r="W66" s="136">
        <f t="shared" si="101"/>
        <v>3367</v>
      </c>
      <c r="X66" s="136">
        <f t="shared" si="101"/>
        <v>11141</v>
      </c>
      <c r="Y66" s="136">
        <f>SUM(Y67,Y73,Y74,Y79,Y86)</f>
        <v>5766</v>
      </c>
      <c r="Z66" s="117" t="s">
        <v>307</v>
      </c>
      <c r="AA66" s="149"/>
    </row>
    <row r="67" spans="1:27">
      <c r="A67" s="75"/>
      <c r="B67" s="24" t="s">
        <v>60</v>
      </c>
      <c r="C67" s="55" t="s">
        <v>61</v>
      </c>
      <c r="D67" s="100">
        <f t="shared" ref="D67" si="102">SUM(D68,D72)</f>
        <v>35927</v>
      </c>
      <c r="E67" s="136">
        <f t="shared" si="96"/>
        <v>39758</v>
      </c>
      <c r="F67" s="136">
        <f t="shared" ref="F67" si="103">SUM(F68,F72)</f>
        <v>8708</v>
      </c>
      <c r="G67" s="136">
        <f t="shared" ref="G67:K67" si="104">SUM(G68,G72)</f>
        <v>12622</v>
      </c>
      <c r="H67" s="136">
        <f t="shared" si="104"/>
        <v>2511</v>
      </c>
      <c r="I67" s="136">
        <f t="shared" si="104"/>
        <v>3209</v>
      </c>
      <c r="J67" s="136">
        <f t="shared" si="104"/>
        <v>6902</v>
      </c>
      <c r="K67" s="136">
        <f t="shared" si="104"/>
        <v>11305</v>
      </c>
      <c r="L67" s="136">
        <f t="shared" ref="L67:P67" si="105">SUM(L68,L72)</f>
        <v>11227</v>
      </c>
      <c r="M67" s="136">
        <f t="shared" si="105"/>
        <v>3298</v>
      </c>
      <c r="N67" s="136">
        <f t="shared" si="105"/>
        <v>4303</v>
      </c>
      <c r="O67" s="136">
        <f t="shared" si="105"/>
        <v>3626</v>
      </c>
      <c r="P67" s="136">
        <f t="shared" si="105"/>
        <v>8626</v>
      </c>
      <c r="Q67" s="136">
        <f t="shared" ref="Q67:T67" si="106">SUM(Q68,Q72)</f>
        <v>6415</v>
      </c>
      <c r="R67" s="136">
        <f t="shared" si="106"/>
        <v>2154</v>
      </c>
      <c r="S67" s="136">
        <f t="shared" si="106"/>
        <v>2388</v>
      </c>
      <c r="T67" s="136">
        <f t="shared" si="106"/>
        <v>1873</v>
      </c>
      <c r="U67" s="136">
        <f t="shared" ref="U67:X67" si="107">SUM(U68,U72)</f>
        <v>7288</v>
      </c>
      <c r="V67" s="136">
        <f t="shared" si="107"/>
        <v>9494</v>
      </c>
      <c r="W67" s="136">
        <f t="shared" si="107"/>
        <v>3067</v>
      </c>
      <c r="X67" s="136">
        <f t="shared" si="107"/>
        <v>1908</v>
      </c>
      <c r="Y67" s="136">
        <f>SUM(Y68,Y72)</f>
        <v>4519</v>
      </c>
      <c r="Z67" s="115" t="s">
        <v>301</v>
      </c>
      <c r="AA67" s="149"/>
    </row>
    <row r="68" spans="1:27">
      <c r="A68" s="75"/>
      <c r="B68" s="24" t="s">
        <v>62</v>
      </c>
      <c r="C68" s="55" t="s">
        <v>61</v>
      </c>
      <c r="D68" s="100">
        <f>SUM(D69:D71)</f>
        <v>16827</v>
      </c>
      <c r="E68" s="136">
        <f t="shared" si="96"/>
        <v>23773</v>
      </c>
      <c r="F68" s="136">
        <f>SUM(F69:F71)</f>
        <v>2533</v>
      </c>
      <c r="G68" s="136">
        <f t="shared" ref="G68:J68" si="108">SUM(G69:G71)</f>
        <v>4429</v>
      </c>
      <c r="H68" s="136">
        <f t="shared" si="108"/>
        <v>1564</v>
      </c>
      <c r="I68" s="136">
        <f t="shared" si="108"/>
        <v>1717</v>
      </c>
      <c r="J68" s="136">
        <f t="shared" si="108"/>
        <v>1148</v>
      </c>
      <c r="K68" s="136">
        <f>SUM(K69:K71)</f>
        <v>5130</v>
      </c>
      <c r="L68" s="136">
        <f t="shared" ref="L68:O68" si="109">SUM(L69:L71)</f>
        <v>8011</v>
      </c>
      <c r="M68" s="136">
        <f t="shared" si="109"/>
        <v>2818</v>
      </c>
      <c r="N68" s="136">
        <f t="shared" si="109"/>
        <v>3199</v>
      </c>
      <c r="O68" s="136">
        <f t="shared" si="109"/>
        <v>1994</v>
      </c>
      <c r="P68" s="136">
        <f>SUM(P69:P71)</f>
        <v>5251</v>
      </c>
      <c r="Q68" s="136">
        <f t="shared" ref="Q68:T68" si="110">SUM(Q69:Q71)</f>
        <v>5223</v>
      </c>
      <c r="R68" s="136">
        <f t="shared" si="110"/>
        <v>1602</v>
      </c>
      <c r="S68" s="136">
        <f t="shared" si="110"/>
        <v>1748</v>
      </c>
      <c r="T68" s="136">
        <f t="shared" si="110"/>
        <v>1873</v>
      </c>
      <c r="U68" s="136">
        <f>SUM(U69:U71)</f>
        <v>3913</v>
      </c>
      <c r="V68" s="136">
        <f t="shared" ref="V68:X68" si="111">SUM(V69:V71)</f>
        <v>6110</v>
      </c>
      <c r="W68" s="136">
        <f t="shared" si="111"/>
        <v>1375</v>
      </c>
      <c r="X68" s="136">
        <f t="shared" si="111"/>
        <v>1908</v>
      </c>
      <c r="Y68" s="136">
        <f>SUM(Y69:Y71)</f>
        <v>2827</v>
      </c>
      <c r="Z68" s="114" t="s">
        <v>300</v>
      </c>
      <c r="AA68" s="149"/>
    </row>
    <row r="69" spans="1:27">
      <c r="A69" s="75"/>
      <c r="B69" s="24" t="s">
        <v>63</v>
      </c>
      <c r="C69" s="55" t="s">
        <v>64</v>
      </c>
      <c r="D69" s="100">
        <v>7940</v>
      </c>
      <c r="E69" s="136">
        <f t="shared" si="96"/>
        <v>11713</v>
      </c>
      <c r="F69" s="136">
        <v>244</v>
      </c>
      <c r="G69" s="136">
        <f t="shared" ref="G69:G73" si="112">SUM(H69:J69)</f>
        <v>1936</v>
      </c>
      <c r="H69" s="162">
        <f>SUM([2]total_technic!H69)</f>
        <v>691</v>
      </c>
      <c r="I69" s="162">
        <f>SUM([2]total_technic!I69)</f>
        <v>700</v>
      </c>
      <c r="J69" s="162">
        <f>SUM([2]total_technic!J69)</f>
        <v>545</v>
      </c>
      <c r="K69" s="136">
        <v>2932</v>
      </c>
      <c r="L69" s="136">
        <f t="shared" ref="L69:L73" si="113">SUM(M69:O69)</f>
        <v>3328</v>
      </c>
      <c r="M69" s="162">
        <f>SUM([2]total_technic!M69)</f>
        <v>458</v>
      </c>
      <c r="N69" s="162">
        <f>SUM([2]total_technic!N69)</f>
        <v>2131</v>
      </c>
      <c r="O69" s="162">
        <f>SUM([2]total_technic!O69)</f>
        <v>739</v>
      </c>
      <c r="P69" s="136">
        <v>3050</v>
      </c>
      <c r="Q69" s="136">
        <f t="shared" ref="Q69:Q73" si="114">SUM(R69:T69)</f>
        <v>2810</v>
      </c>
      <c r="R69" s="162">
        <f>SUM([2]total_technic!R69)</f>
        <v>856</v>
      </c>
      <c r="S69" s="162">
        <f>SUM([2]total_technic!S69)</f>
        <v>726</v>
      </c>
      <c r="T69" s="162">
        <f>SUM([2]total_technic!T69)</f>
        <v>1228</v>
      </c>
      <c r="U69" s="137">
        <v>1714</v>
      </c>
      <c r="V69" s="136">
        <f t="shared" ref="V69:V73" si="115">SUM(W69:Y69)</f>
        <v>3639</v>
      </c>
      <c r="W69" s="162">
        <f>SUM([2]total_technic!W69)</f>
        <v>1285</v>
      </c>
      <c r="X69" s="162">
        <f>SUM([2]total_technic!X69)</f>
        <v>1021</v>
      </c>
      <c r="Y69" s="162">
        <f>SUM([2]total_technic!Y69)</f>
        <v>1333</v>
      </c>
      <c r="AA69" s="149" t="s">
        <v>371</v>
      </c>
    </row>
    <row r="70" spans="1:27">
      <c r="A70" s="75"/>
      <c r="B70" s="24" t="s">
        <v>65</v>
      </c>
      <c r="C70" s="55" t="s">
        <v>61</v>
      </c>
      <c r="D70" s="100">
        <v>1332</v>
      </c>
      <c r="E70" s="136">
        <f t="shared" si="96"/>
        <v>1132</v>
      </c>
      <c r="F70" s="136">
        <v>333</v>
      </c>
      <c r="G70" s="136">
        <f t="shared" si="112"/>
        <v>0</v>
      </c>
      <c r="H70" s="162">
        <f>SUM([2]total_technic!H70)</f>
        <v>0</v>
      </c>
      <c r="I70" s="162">
        <f>SUM([2]total_technic!I70)</f>
        <v>0</v>
      </c>
      <c r="J70" s="162">
        <f>SUM([2]total_technic!J70)</f>
        <v>0</v>
      </c>
      <c r="K70" s="136">
        <v>333</v>
      </c>
      <c r="L70" s="136">
        <f t="shared" si="113"/>
        <v>846</v>
      </c>
      <c r="M70" s="162">
        <f>SUM([2]total_technic!M70)</f>
        <v>0</v>
      </c>
      <c r="N70" s="162">
        <f>SUM([2]total_technic!N70)</f>
        <v>491</v>
      </c>
      <c r="O70" s="162">
        <f>SUM([2]total_technic!O70)</f>
        <v>355</v>
      </c>
      <c r="P70" s="136">
        <v>333</v>
      </c>
      <c r="Q70" s="136">
        <f t="shared" si="114"/>
        <v>0</v>
      </c>
      <c r="R70" s="162">
        <f>SUM([2]total_technic!R70)</f>
        <v>0</v>
      </c>
      <c r="S70" s="162">
        <f>SUM([2]total_technic!S70)</f>
        <v>0</v>
      </c>
      <c r="T70" s="162">
        <f>SUM([2]total_technic!T70)</f>
        <v>0</v>
      </c>
      <c r="U70" s="137">
        <v>333</v>
      </c>
      <c r="V70" s="136">
        <f t="shared" si="115"/>
        <v>286</v>
      </c>
      <c r="W70" s="162">
        <f>SUM([2]total_technic!W70)</f>
        <v>0</v>
      </c>
      <c r="X70" s="162">
        <f>SUM([2]total_technic!X70)</f>
        <v>286</v>
      </c>
      <c r="Y70" s="162">
        <f>SUM([2]total_technic!Y70)</f>
        <v>0</v>
      </c>
      <c r="AA70" s="149" t="s">
        <v>371</v>
      </c>
    </row>
    <row r="71" spans="1:27">
      <c r="A71" s="75"/>
      <c r="B71" s="24" t="s">
        <v>66</v>
      </c>
      <c r="C71" s="55" t="s">
        <v>64</v>
      </c>
      <c r="D71" s="100">
        <v>7555</v>
      </c>
      <c r="E71" s="136">
        <f t="shared" si="96"/>
        <v>10928</v>
      </c>
      <c r="F71" s="136">
        <v>1956</v>
      </c>
      <c r="G71" s="136">
        <f t="shared" si="112"/>
        <v>2493</v>
      </c>
      <c r="H71" s="162">
        <f>SUM([2]total_technic!H71)</f>
        <v>873</v>
      </c>
      <c r="I71" s="162">
        <f>SUM([2]total_technic!I71)</f>
        <v>1017</v>
      </c>
      <c r="J71" s="162">
        <f>SUM([2]total_technic!J71)</f>
        <v>603</v>
      </c>
      <c r="K71" s="136">
        <v>1865</v>
      </c>
      <c r="L71" s="136">
        <f t="shared" si="113"/>
        <v>3837</v>
      </c>
      <c r="M71" s="162">
        <f>SUM([2]total_technic!M71)</f>
        <v>2360</v>
      </c>
      <c r="N71" s="162">
        <f>SUM([2]total_technic!N71)</f>
        <v>577</v>
      </c>
      <c r="O71" s="162">
        <f>SUM([2]total_technic!O71)</f>
        <v>900</v>
      </c>
      <c r="P71" s="136">
        <v>1868</v>
      </c>
      <c r="Q71" s="136">
        <f t="shared" si="114"/>
        <v>2413</v>
      </c>
      <c r="R71" s="162">
        <f>SUM([2]total_technic!R71)</f>
        <v>746</v>
      </c>
      <c r="S71" s="162">
        <f>SUM([2]total_technic!S71)</f>
        <v>1022</v>
      </c>
      <c r="T71" s="162">
        <f>SUM([2]total_technic!T71)</f>
        <v>645</v>
      </c>
      <c r="U71" s="137">
        <v>1866</v>
      </c>
      <c r="V71" s="136">
        <f t="shared" si="115"/>
        <v>2185</v>
      </c>
      <c r="W71" s="162">
        <f>SUM([2]total_technic!W71)</f>
        <v>90</v>
      </c>
      <c r="X71" s="162">
        <f>SUM([2]total_technic!X71)</f>
        <v>601</v>
      </c>
      <c r="Y71" s="162">
        <f>SUM([2]total_technic!Y71)</f>
        <v>1494</v>
      </c>
      <c r="AA71" s="149" t="s">
        <v>371</v>
      </c>
    </row>
    <row r="72" spans="1:27">
      <c r="A72" s="75"/>
      <c r="B72" s="24" t="s">
        <v>67</v>
      </c>
      <c r="C72" s="55" t="s">
        <v>61</v>
      </c>
      <c r="D72" s="100">
        <v>19100</v>
      </c>
      <c r="E72" s="136">
        <f t="shared" si="96"/>
        <v>15985</v>
      </c>
      <c r="F72" s="136">
        <v>6175</v>
      </c>
      <c r="G72" s="136">
        <f t="shared" si="112"/>
        <v>8193</v>
      </c>
      <c r="H72" s="163">
        <f>SUM([3]total_branch!H72)</f>
        <v>947</v>
      </c>
      <c r="I72" s="163">
        <f>SUM([3]total_branch!I72)</f>
        <v>1492</v>
      </c>
      <c r="J72" s="163">
        <f>SUM([3]total_branch!J72)</f>
        <v>5754</v>
      </c>
      <c r="K72" s="136">
        <v>6175</v>
      </c>
      <c r="L72" s="136">
        <f t="shared" si="113"/>
        <v>3216</v>
      </c>
      <c r="M72" s="163">
        <f>SUM([3]total_branch!M72)</f>
        <v>480</v>
      </c>
      <c r="N72" s="163">
        <f>SUM([3]total_branch!N72)</f>
        <v>1104</v>
      </c>
      <c r="O72" s="163">
        <f>SUM([3]total_branch!O72)</f>
        <v>1632</v>
      </c>
      <c r="P72" s="136">
        <v>3375</v>
      </c>
      <c r="Q72" s="136">
        <f t="shared" si="114"/>
        <v>1192</v>
      </c>
      <c r="R72" s="163">
        <f>SUM([3]total_branch!R72)</f>
        <v>552</v>
      </c>
      <c r="S72" s="163">
        <f>SUM([3]total_branch!S72)</f>
        <v>640</v>
      </c>
      <c r="T72" s="163">
        <f>SUM([3]total_branch!T72)</f>
        <v>0</v>
      </c>
      <c r="U72" s="137">
        <v>3375</v>
      </c>
      <c r="V72" s="136">
        <f t="shared" si="115"/>
        <v>3384</v>
      </c>
      <c r="W72" s="163">
        <f>SUM([3]total_branch!W72)</f>
        <v>1692</v>
      </c>
      <c r="X72" s="163">
        <f>SUM([3]total_branch!X72)</f>
        <v>0</v>
      </c>
      <c r="Y72" s="163">
        <f>SUM([3]total_branch!Y72)</f>
        <v>1692</v>
      </c>
      <c r="AA72" s="149" t="s">
        <v>372</v>
      </c>
    </row>
    <row r="73" spans="1:27">
      <c r="A73" s="75"/>
      <c r="B73" s="24" t="s">
        <v>238</v>
      </c>
      <c r="C73" s="55" t="s">
        <v>68</v>
      </c>
      <c r="D73" s="100">
        <v>1680</v>
      </c>
      <c r="E73" s="136">
        <f t="shared" si="96"/>
        <v>1682</v>
      </c>
      <c r="F73" s="136">
        <v>545</v>
      </c>
      <c r="G73" s="136">
        <f t="shared" si="112"/>
        <v>268</v>
      </c>
      <c r="H73" s="159">
        <f>SUM([4]total_service!H73)</f>
        <v>16</v>
      </c>
      <c r="I73" s="159">
        <f>SUM([4]total_service!I73)</f>
        <v>62</v>
      </c>
      <c r="J73" s="159">
        <f>SUM([4]total_service!J73)</f>
        <v>190</v>
      </c>
      <c r="K73" s="136">
        <v>605</v>
      </c>
      <c r="L73" s="136">
        <f t="shared" si="113"/>
        <v>400</v>
      </c>
      <c r="M73" s="159">
        <f>SUM([4]total_service!M73)</f>
        <v>102</v>
      </c>
      <c r="N73" s="159">
        <f>SUM([4]total_service!N73)</f>
        <v>164</v>
      </c>
      <c r="O73" s="159">
        <f>SUM([4]total_service!O73)</f>
        <v>134</v>
      </c>
      <c r="P73" s="136">
        <v>390</v>
      </c>
      <c r="Q73" s="136">
        <f t="shared" si="114"/>
        <v>577</v>
      </c>
      <c r="R73" s="159">
        <f>SUM([4]total_service!R73)</f>
        <v>159</v>
      </c>
      <c r="S73" s="159">
        <f>SUM([4]total_service!S73)</f>
        <v>227</v>
      </c>
      <c r="T73" s="159">
        <f>SUM([4]total_service!T73)</f>
        <v>191</v>
      </c>
      <c r="U73" s="137">
        <v>140</v>
      </c>
      <c r="V73" s="136">
        <f t="shared" si="115"/>
        <v>437</v>
      </c>
      <c r="W73" s="159">
        <f>SUM([4]total_service!W73)</f>
        <v>271</v>
      </c>
      <c r="X73" s="159">
        <f>SUM([4]total_service!X73)</f>
        <v>151</v>
      </c>
      <c r="Y73" s="159">
        <f>SUM([4]total_service!Y73)</f>
        <v>15</v>
      </c>
      <c r="AA73" s="149" t="s">
        <v>373</v>
      </c>
    </row>
    <row r="74" spans="1:27">
      <c r="A74" s="75"/>
      <c r="B74" s="24" t="s">
        <v>69</v>
      </c>
      <c r="C74" s="55" t="s">
        <v>70</v>
      </c>
      <c r="D74" s="100">
        <f>SUM(D75,D78)</f>
        <v>7980</v>
      </c>
      <c r="E74" s="136">
        <f t="shared" si="96"/>
        <v>16774</v>
      </c>
      <c r="F74" s="136">
        <f>SUM(F75,F78)</f>
        <v>1520</v>
      </c>
      <c r="G74" s="136">
        <f t="shared" ref="G74:J74" si="116">SUM(G75,G78)</f>
        <v>495</v>
      </c>
      <c r="H74" s="136">
        <f t="shared" si="116"/>
        <v>110</v>
      </c>
      <c r="I74" s="136">
        <f t="shared" si="116"/>
        <v>352</v>
      </c>
      <c r="J74" s="136">
        <f t="shared" si="116"/>
        <v>33</v>
      </c>
      <c r="K74" s="136">
        <f>SUM(K75,K78)</f>
        <v>2240</v>
      </c>
      <c r="L74" s="136">
        <f t="shared" ref="L74:O74" si="117">SUM(L75,L78)</f>
        <v>3464</v>
      </c>
      <c r="M74" s="136">
        <f t="shared" si="117"/>
        <v>874</v>
      </c>
      <c r="N74" s="136">
        <f t="shared" si="117"/>
        <v>840</v>
      </c>
      <c r="O74" s="136">
        <f t="shared" si="117"/>
        <v>1750</v>
      </c>
      <c r="P74" s="136">
        <f>SUM(P75,P78)</f>
        <v>2370</v>
      </c>
      <c r="Q74" s="136">
        <f>SUM(Q75,Q78)</f>
        <v>2731</v>
      </c>
      <c r="R74" s="136">
        <f t="shared" ref="R74:T74" si="118">SUM(R75,R78)</f>
        <v>132</v>
      </c>
      <c r="S74" s="136">
        <f t="shared" si="118"/>
        <v>2379</v>
      </c>
      <c r="T74" s="136">
        <f t="shared" si="118"/>
        <v>220</v>
      </c>
      <c r="U74" s="136">
        <f>SUM(U75,U78)</f>
        <v>1850</v>
      </c>
      <c r="V74" s="136">
        <f t="shared" ref="V74:X74" si="119">SUM(V75,V78)</f>
        <v>10084</v>
      </c>
      <c r="W74" s="136">
        <f t="shared" si="119"/>
        <v>0</v>
      </c>
      <c r="X74" s="136">
        <f t="shared" si="119"/>
        <v>8907</v>
      </c>
      <c r="Y74" s="136">
        <f>SUM(Y75,Y78)</f>
        <v>1177</v>
      </c>
      <c r="Z74" s="115" t="s">
        <v>303</v>
      </c>
      <c r="AA74" s="149"/>
    </row>
    <row r="75" spans="1:27">
      <c r="A75" s="75"/>
      <c r="B75" s="24" t="s">
        <v>71</v>
      </c>
      <c r="C75" s="55" t="s">
        <v>70</v>
      </c>
      <c r="D75" s="100">
        <f>SUM(D76:D77)</f>
        <v>5220</v>
      </c>
      <c r="E75" s="136">
        <f t="shared" si="96"/>
        <v>6298</v>
      </c>
      <c r="F75" s="136">
        <f>SUM(F76:F77)</f>
        <v>830</v>
      </c>
      <c r="G75" s="136">
        <f t="shared" ref="G75:J75" si="120">SUM(G76:G77)</f>
        <v>495</v>
      </c>
      <c r="H75" s="136">
        <f t="shared" si="120"/>
        <v>110</v>
      </c>
      <c r="I75" s="136">
        <f t="shared" si="120"/>
        <v>352</v>
      </c>
      <c r="J75" s="136">
        <f t="shared" si="120"/>
        <v>33</v>
      </c>
      <c r="K75" s="136">
        <f>SUM(K76:K77)</f>
        <v>1550</v>
      </c>
      <c r="L75" s="136">
        <f t="shared" ref="L75:O75" si="121">SUM(L76:L77)</f>
        <v>1784</v>
      </c>
      <c r="M75" s="136">
        <f t="shared" si="121"/>
        <v>34</v>
      </c>
      <c r="N75" s="136">
        <f t="shared" si="121"/>
        <v>0</v>
      </c>
      <c r="O75" s="136">
        <f t="shared" si="121"/>
        <v>1750</v>
      </c>
      <c r="P75" s="136">
        <f>SUM(P76:P77)</f>
        <v>1680</v>
      </c>
      <c r="Q75" s="136">
        <f>SUM(Q76:Q77)</f>
        <v>891</v>
      </c>
      <c r="R75" s="136">
        <f t="shared" ref="R75:T75" si="122">SUM(R76:R77)</f>
        <v>132</v>
      </c>
      <c r="S75" s="136">
        <f t="shared" si="122"/>
        <v>539</v>
      </c>
      <c r="T75" s="136">
        <f t="shared" si="122"/>
        <v>220</v>
      </c>
      <c r="U75" s="136">
        <f>SUM(U76:U77)</f>
        <v>1160</v>
      </c>
      <c r="V75" s="136">
        <f t="shared" ref="V75:X75" si="123">SUM(V76:V77)</f>
        <v>3128</v>
      </c>
      <c r="W75" s="136">
        <f t="shared" si="123"/>
        <v>0</v>
      </c>
      <c r="X75" s="136">
        <f t="shared" si="123"/>
        <v>1951</v>
      </c>
      <c r="Y75" s="136">
        <f>SUM(Y76:Y77)</f>
        <v>1177</v>
      </c>
      <c r="Z75" s="114" t="s">
        <v>302</v>
      </c>
      <c r="AA75" s="149"/>
    </row>
    <row r="76" spans="1:27" ht="34.5">
      <c r="A76" s="75"/>
      <c r="B76" s="25" t="s">
        <v>72</v>
      </c>
      <c r="C76" s="56" t="s">
        <v>70</v>
      </c>
      <c r="D76" s="100">
        <v>2800</v>
      </c>
      <c r="E76" s="136">
        <f t="shared" si="96"/>
        <v>3702</v>
      </c>
      <c r="F76" s="136">
        <v>500</v>
      </c>
      <c r="G76" s="136">
        <f t="shared" ref="G76:G78" si="124">SUM(H76:J76)</f>
        <v>33</v>
      </c>
      <c r="H76" s="159">
        <f>SUM([4]total_service!H76)</f>
        <v>0</v>
      </c>
      <c r="I76" s="159">
        <f>SUM([4]total_service!I76)</f>
        <v>0</v>
      </c>
      <c r="J76" s="159">
        <f>SUM([4]total_service!J76)</f>
        <v>33</v>
      </c>
      <c r="K76" s="136">
        <v>1000</v>
      </c>
      <c r="L76" s="136">
        <f t="shared" ref="L76:L78" si="125">SUM(M76:O76)</f>
        <v>1344</v>
      </c>
      <c r="M76" s="159">
        <f>SUM([4]total_service!M76)</f>
        <v>34</v>
      </c>
      <c r="N76" s="159">
        <f>SUM([4]total_service!N76)</f>
        <v>0</v>
      </c>
      <c r="O76" s="159">
        <f>SUM([4]total_service!O76)</f>
        <v>1310</v>
      </c>
      <c r="P76" s="136">
        <v>800</v>
      </c>
      <c r="Q76" s="136">
        <f t="shared" ref="Q76:Q78" si="126">SUM(R76:T76)</f>
        <v>451</v>
      </c>
      <c r="R76" s="159">
        <f>SUM([4]total_service!R76)</f>
        <v>132</v>
      </c>
      <c r="S76" s="159">
        <f>SUM([4]total_service!S76)</f>
        <v>99</v>
      </c>
      <c r="T76" s="159">
        <f>SUM([4]total_service!T76)</f>
        <v>220</v>
      </c>
      <c r="U76" s="136">
        <v>500</v>
      </c>
      <c r="V76" s="136">
        <f t="shared" ref="V76:V78" si="127">SUM(W76:Y76)</f>
        <v>1874</v>
      </c>
      <c r="W76" s="159">
        <f>SUM([4]total_service!W76)</f>
        <v>0</v>
      </c>
      <c r="X76" s="159">
        <f>SUM([4]total_service!X76)</f>
        <v>1093</v>
      </c>
      <c r="Y76" s="159">
        <f>SUM([4]total_service!Y76)</f>
        <v>781</v>
      </c>
      <c r="AA76" s="149" t="s">
        <v>374</v>
      </c>
    </row>
    <row r="77" spans="1:27" ht="34.5">
      <c r="A77" s="75"/>
      <c r="B77" s="25" t="s">
        <v>73</v>
      </c>
      <c r="C77" s="56" t="s">
        <v>70</v>
      </c>
      <c r="D77" s="100">
        <v>2420</v>
      </c>
      <c r="E77" s="136">
        <f t="shared" si="96"/>
        <v>2596</v>
      </c>
      <c r="F77" s="136">
        <v>330</v>
      </c>
      <c r="G77" s="136">
        <f t="shared" si="124"/>
        <v>462</v>
      </c>
      <c r="H77" s="159">
        <f>SUM([4]total_service!H77)</f>
        <v>110</v>
      </c>
      <c r="I77" s="159">
        <f>SUM([4]total_service!I77)</f>
        <v>352</v>
      </c>
      <c r="J77" s="159">
        <f>SUM([4]total_service!J77)</f>
        <v>0</v>
      </c>
      <c r="K77" s="136">
        <v>550</v>
      </c>
      <c r="L77" s="136">
        <f t="shared" si="125"/>
        <v>440</v>
      </c>
      <c r="M77" s="159">
        <f>SUM([4]total_service!M77)</f>
        <v>0</v>
      </c>
      <c r="N77" s="159">
        <f>SUM([4]total_service!N77)</f>
        <v>0</v>
      </c>
      <c r="O77" s="159">
        <f>SUM([4]total_service!O77)</f>
        <v>440</v>
      </c>
      <c r="P77" s="136">
        <v>880</v>
      </c>
      <c r="Q77" s="136">
        <f t="shared" si="126"/>
        <v>440</v>
      </c>
      <c r="R77" s="159">
        <f>SUM([4]total_service!R77)</f>
        <v>0</v>
      </c>
      <c r="S77" s="159">
        <f>SUM([4]total_service!S77)</f>
        <v>440</v>
      </c>
      <c r="T77" s="159">
        <f>SUM([4]total_service!T77)</f>
        <v>0</v>
      </c>
      <c r="U77" s="136">
        <v>660</v>
      </c>
      <c r="V77" s="136">
        <f t="shared" si="127"/>
        <v>1254</v>
      </c>
      <c r="W77" s="159">
        <f>SUM([4]total_service!W77)</f>
        <v>0</v>
      </c>
      <c r="X77" s="159">
        <f>SUM([4]total_service!X77)</f>
        <v>858</v>
      </c>
      <c r="Y77" s="159">
        <f>SUM([4]total_service!Y77)</f>
        <v>396</v>
      </c>
      <c r="AA77" s="149" t="s">
        <v>374</v>
      </c>
    </row>
    <row r="78" spans="1:27">
      <c r="A78" s="75"/>
      <c r="B78" s="24" t="s">
        <v>74</v>
      </c>
      <c r="C78" s="55" t="s">
        <v>70</v>
      </c>
      <c r="D78" s="100">
        <v>2760</v>
      </c>
      <c r="E78" s="136">
        <f t="shared" si="96"/>
        <v>10476</v>
      </c>
      <c r="F78" s="136">
        <v>690</v>
      </c>
      <c r="G78" s="136">
        <f t="shared" si="124"/>
        <v>0</v>
      </c>
      <c r="H78" s="163">
        <f>SUM([3]total_branch!H78)</f>
        <v>0</v>
      </c>
      <c r="I78" s="163">
        <f>SUM([3]total_branch!I78)</f>
        <v>0</v>
      </c>
      <c r="J78" s="163">
        <f>SUM([3]total_branch!J78)</f>
        <v>0</v>
      </c>
      <c r="K78" s="136">
        <v>690</v>
      </c>
      <c r="L78" s="136">
        <f t="shared" si="125"/>
        <v>1680</v>
      </c>
      <c r="M78" s="163">
        <f>SUM([3]total_branch!M78)</f>
        <v>840</v>
      </c>
      <c r="N78" s="163">
        <f>SUM([3]total_branch!N78)</f>
        <v>840</v>
      </c>
      <c r="O78" s="163">
        <f>SUM([3]total_branch!O78)</f>
        <v>0</v>
      </c>
      <c r="P78" s="136">
        <v>690</v>
      </c>
      <c r="Q78" s="136">
        <f t="shared" si="126"/>
        <v>1840</v>
      </c>
      <c r="R78" s="163">
        <f>SUM([3]total_branch!R78)</f>
        <v>0</v>
      </c>
      <c r="S78" s="163">
        <f>SUM([3]total_branch!S78)</f>
        <v>1840</v>
      </c>
      <c r="T78" s="163">
        <f>SUM([3]total_branch!T78)</f>
        <v>0</v>
      </c>
      <c r="U78" s="136">
        <v>690</v>
      </c>
      <c r="V78" s="136">
        <f t="shared" si="127"/>
        <v>6956</v>
      </c>
      <c r="W78" s="163">
        <f>SUM([3]total_branch!W78)</f>
        <v>0</v>
      </c>
      <c r="X78" s="163">
        <f>SUM([3]total_branch!X78)</f>
        <v>6956</v>
      </c>
      <c r="Y78" s="163">
        <f>SUM([3]total_branch!Y78)</f>
        <v>0</v>
      </c>
      <c r="AA78" s="149" t="s">
        <v>372</v>
      </c>
    </row>
    <row r="79" spans="1:27" ht="34.5">
      <c r="A79" s="98"/>
      <c r="B79" s="26" t="s">
        <v>75</v>
      </c>
      <c r="C79" s="63" t="s">
        <v>76</v>
      </c>
      <c r="D79" s="100">
        <f t="shared" ref="D79" si="128">SUM(D80)</f>
        <v>345</v>
      </c>
      <c r="E79" s="136">
        <f t="shared" si="96"/>
        <v>941</v>
      </c>
      <c r="F79" s="136">
        <f t="shared" ref="F79" si="129">SUM(F80)</f>
        <v>14</v>
      </c>
      <c r="G79" s="136">
        <f t="shared" ref="G79:J79" si="130">SUM(G80)</f>
        <v>404</v>
      </c>
      <c r="H79" s="136">
        <f t="shared" si="130"/>
        <v>404</v>
      </c>
      <c r="I79" s="136">
        <f t="shared" si="130"/>
        <v>0</v>
      </c>
      <c r="J79" s="136">
        <f t="shared" si="130"/>
        <v>0</v>
      </c>
      <c r="K79" s="136">
        <f t="shared" ref="K79" si="131">SUM(K80)</f>
        <v>140</v>
      </c>
      <c r="L79" s="136">
        <f t="shared" ref="L79:P79" si="132">SUM(L80)</f>
        <v>310</v>
      </c>
      <c r="M79" s="136">
        <f t="shared" si="132"/>
        <v>0</v>
      </c>
      <c r="N79" s="136">
        <f t="shared" si="132"/>
        <v>310</v>
      </c>
      <c r="O79" s="136">
        <f t="shared" si="132"/>
        <v>0</v>
      </c>
      <c r="P79" s="136">
        <f t="shared" si="132"/>
        <v>115</v>
      </c>
      <c r="Q79" s="136">
        <f t="shared" ref="Q79:T79" si="133">SUM(Q80)</f>
        <v>103</v>
      </c>
      <c r="R79" s="136">
        <f t="shared" si="133"/>
        <v>0</v>
      </c>
      <c r="S79" s="136">
        <f t="shared" si="133"/>
        <v>102</v>
      </c>
      <c r="T79" s="136">
        <f t="shared" si="133"/>
        <v>1</v>
      </c>
      <c r="U79" s="136">
        <f t="shared" ref="U79:X79" si="134">SUM(U80)</f>
        <v>76</v>
      </c>
      <c r="V79" s="136">
        <f t="shared" si="134"/>
        <v>124</v>
      </c>
      <c r="W79" s="136">
        <f t="shared" si="134"/>
        <v>13</v>
      </c>
      <c r="X79" s="136">
        <f t="shared" si="134"/>
        <v>111</v>
      </c>
      <c r="Y79" s="136">
        <f>SUM(Y80)</f>
        <v>0</v>
      </c>
      <c r="Z79" s="153" t="s">
        <v>382</v>
      </c>
      <c r="AA79" s="149"/>
    </row>
    <row r="80" spans="1:27" ht="34.5">
      <c r="A80" s="99"/>
      <c r="B80" s="27" t="s">
        <v>77</v>
      </c>
      <c r="C80" s="63" t="s">
        <v>76</v>
      </c>
      <c r="D80" s="100">
        <f>SUM(D81,D84,D85)</f>
        <v>345</v>
      </c>
      <c r="E80" s="136">
        <f t="shared" si="96"/>
        <v>941</v>
      </c>
      <c r="F80" s="136">
        <f>SUM(F81,F84,F85)</f>
        <v>14</v>
      </c>
      <c r="G80" s="136">
        <f t="shared" ref="G80:J80" si="135">SUM(G81,G84,G85)</f>
        <v>404</v>
      </c>
      <c r="H80" s="136">
        <f t="shared" si="135"/>
        <v>404</v>
      </c>
      <c r="I80" s="136">
        <f t="shared" si="135"/>
        <v>0</v>
      </c>
      <c r="J80" s="136">
        <f t="shared" si="135"/>
        <v>0</v>
      </c>
      <c r="K80" s="136">
        <f>SUM(K81,K84,K85)</f>
        <v>140</v>
      </c>
      <c r="L80" s="136">
        <f t="shared" ref="L80:O80" si="136">SUM(L81,L84,L85)</f>
        <v>310</v>
      </c>
      <c r="M80" s="136">
        <f t="shared" si="136"/>
        <v>0</v>
      </c>
      <c r="N80" s="136">
        <f t="shared" si="136"/>
        <v>310</v>
      </c>
      <c r="O80" s="136">
        <f t="shared" si="136"/>
        <v>0</v>
      </c>
      <c r="P80" s="136">
        <f>SUM(P81,P84,P85)</f>
        <v>115</v>
      </c>
      <c r="Q80" s="136">
        <f t="shared" ref="Q80:T80" si="137">SUM(Q81,Q84,Q85)</f>
        <v>103</v>
      </c>
      <c r="R80" s="136">
        <f t="shared" si="137"/>
        <v>0</v>
      </c>
      <c r="S80" s="136">
        <f t="shared" si="137"/>
        <v>102</v>
      </c>
      <c r="T80" s="136">
        <f t="shared" si="137"/>
        <v>1</v>
      </c>
      <c r="U80" s="136">
        <f>SUM(U81,U84,U85)</f>
        <v>76</v>
      </c>
      <c r="V80" s="136">
        <f t="shared" ref="V80:X80" si="138">SUM(V81,V84,V85)</f>
        <v>124</v>
      </c>
      <c r="W80" s="136">
        <f t="shared" si="138"/>
        <v>13</v>
      </c>
      <c r="X80" s="136">
        <f t="shared" si="138"/>
        <v>111</v>
      </c>
      <c r="Y80" s="136">
        <f>SUM(Y81,Y84,Y85)</f>
        <v>0</v>
      </c>
      <c r="Z80" s="114" t="s">
        <v>305</v>
      </c>
      <c r="AA80" s="149"/>
    </row>
    <row r="81" spans="1:27">
      <c r="A81" s="75"/>
      <c r="B81" s="24" t="s">
        <v>78</v>
      </c>
      <c r="C81" s="55" t="s">
        <v>79</v>
      </c>
      <c r="D81" s="100">
        <f t="shared" ref="D81" si="139">SUM(D82:D83)</f>
        <v>35</v>
      </c>
      <c r="E81" s="136">
        <f t="shared" si="96"/>
        <v>63</v>
      </c>
      <c r="F81" s="136">
        <f t="shared" ref="F81" si="140">SUM(F82:F83)</f>
        <v>0</v>
      </c>
      <c r="G81" s="136">
        <f t="shared" ref="G81:K81" si="141">SUM(G82:G83)</f>
        <v>0</v>
      </c>
      <c r="H81" s="136">
        <f t="shared" si="141"/>
        <v>0</v>
      </c>
      <c r="I81" s="136">
        <f t="shared" si="141"/>
        <v>0</v>
      </c>
      <c r="J81" s="136">
        <f t="shared" si="141"/>
        <v>0</v>
      </c>
      <c r="K81" s="136">
        <f t="shared" si="141"/>
        <v>0</v>
      </c>
      <c r="L81" s="136">
        <f t="shared" ref="L81:P81" si="142">SUM(L82:L83)</f>
        <v>0</v>
      </c>
      <c r="M81" s="136">
        <f t="shared" si="142"/>
        <v>0</v>
      </c>
      <c r="N81" s="136">
        <f t="shared" si="142"/>
        <v>0</v>
      </c>
      <c r="O81" s="136">
        <f t="shared" si="142"/>
        <v>0</v>
      </c>
      <c r="P81" s="136">
        <f t="shared" si="142"/>
        <v>35</v>
      </c>
      <c r="Q81" s="136">
        <f t="shared" ref="Q81:T81" si="143">SUM(Q82:Q83)</f>
        <v>1</v>
      </c>
      <c r="R81" s="136">
        <f t="shared" si="143"/>
        <v>0</v>
      </c>
      <c r="S81" s="136">
        <f t="shared" si="143"/>
        <v>0</v>
      </c>
      <c r="T81" s="136">
        <f t="shared" si="143"/>
        <v>1</v>
      </c>
      <c r="U81" s="136">
        <f t="shared" ref="U81:X81" si="144">SUM(U82:U83)</f>
        <v>0</v>
      </c>
      <c r="V81" s="136">
        <f t="shared" si="144"/>
        <v>62</v>
      </c>
      <c r="W81" s="136">
        <f t="shared" si="144"/>
        <v>1</v>
      </c>
      <c r="X81" s="136">
        <f t="shared" si="144"/>
        <v>61</v>
      </c>
      <c r="Y81" s="136">
        <f>SUM(Y82:Y83)</f>
        <v>0</v>
      </c>
      <c r="Z81" s="114" t="s">
        <v>304</v>
      </c>
      <c r="AA81" s="149"/>
    </row>
    <row r="82" spans="1:27">
      <c r="A82" s="75"/>
      <c r="B82" s="24" t="s">
        <v>80</v>
      </c>
      <c r="C82" s="55" t="s">
        <v>79</v>
      </c>
      <c r="D82" s="100">
        <v>5</v>
      </c>
      <c r="E82" s="136">
        <f t="shared" si="96"/>
        <v>2</v>
      </c>
      <c r="F82" s="136">
        <v>0</v>
      </c>
      <c r="G82" s="136">
        <f t="shared" ref="G82:G85" si="145">SUM(H82:J82)</f>
        <v>0</v>
      </c>
      <c r="H82" s="162">
        <f>SUM([2]total_technic!H82)</f>
        <v>0</v>
      </c>
      <c r="I82" s="162">
        <f>SUM([2]total_technic!I82)</f>
        <v>0</v>
      </c>
      <c r="J82" s="162">
        <f>SUM([2]total_technic!J82)</f>
        <v>0</v>
      </c>
      <c r="K82" s="136">
        <v>0</v>
      </c>
      <c r="L82" s="136">
        <f t="shared" ref="L82:L85" si="146">SUM(M82:O82)</f>
        <v>0</v>
      </c>
      <c r="M82" s="162">
        <f>SUM([2]total_technic!M82)</f>
        <v>0</v>
      </c>
      <c r="N82" s="162">
        <f>SUM([2]total_technic!N82)</f>
        <v>0</v>
      </c>
      <c r="O82" s="162">
        <f>SUM([2]total_technic!O82)</f>
        <v>0</v>
      </c>
      <c r="P82" s="136">
        <v>5</v>
      </c>
      <c r="Q82" s="136">
        <f t="shared" ref="Q82:Q85" si="147">SUM(R82:T82)</f>
        <v>1</v>
      </c>
      <c r="R82" s="162">
        <f>SUM([2]total_technic!R82)</f>
        <v>0</v>
      </c>
      <c r="S82" s="162">
        <f>SUM([2]total_technic!S82)</f>
        <v>0</v>
      </c>
      <c r="T82" s="162">
        <f>SUM([2]total_technic!T82)</f>
        <v>1</v>
      </c>
      <c r="U82" s="137">
        <v>0</v>
      </c>
      <c r="V82" s="136">
        <f t="shared" ref="V82:V85" si="148">SUM(W82:Y82)</f>
        <v>1</v>
      </c>
      <c r="W82" s="162">
        <f>SUM([2]total_technic!W82)</f>
        <v>1</v>
      </c>
      <c r="X82" s="162">
        <f>SUM([2]total_technic!X82)</f>
        <v>0</v>
      </c>
      <c r="Y82" s="162">
        <f>SUM([2]total_technic!Y82)</f>
        <v>0</v>
      </c>
      <c r="AA82" s="149" t="s">
        <v>371</v>
      </c>
    </row>
    <row r="83" spans="1:27">
      <c r="A83" s="75"/>
      <c r="B83" s="24" t="s">
        <v>81</v>
      </c>
      <c r="C83" s="55" t="s">
        <v>82</v>
      </c>
      <c r="D83" s="100">
        <v>30</v>
      </c>
      <c r="E83" s="136">
        <f t="shared" si="96"/>
        <v>61</v>
      </c>
      <c r="F83" s="136">
        <v>0</v>
      </c>
      <c r="G83" s="136">
        <f t="shared" si="145"/>
        <v>0</v>
      </c>
      <c r="H83" s="162">
        <f>SUM([2]total_technic!H83)</f>
        <v>0</v>
      </c>
      <c r="I83" s="162">
        <f>SUM([2]total_technic!I83)</f>
        <v>0</v>
      </c>
      <c r="J83" s="162">
        <f>SUM([2]total_technic!J83)</f>
        <v>0</v>
      </c>
      <c r="K83" s="136">
        <v>0</v>
      </c>
      <c r="L83" s="136">
        <f t="shared" si="146"/>
        <v>0</v>
      </c>
      <c r="M83" s="162">
        <f>SUM([2]total_technic!M83)</f>
        <v>0</v>
      </c>
      <c r="N83" s="162">
        <f>SUM([2]total_technic!N83)</f>
        <v>0</v>
      </c>
      <c r="O83" s="162">
        <f>SUM([2]total_technic!O83)</f>
        <v>0</v>
      </c>
      <c r="P83" s="136">
        <v>30</v>
      </c>
      <c r="Q83" s="136">
        <f t="shared" si="147"/>
        <v>0</v>
      </c>
      <c r="R83" s="162">
        <f>SUM([2]total_technic!R83)</f>
        <v>0</v>
      </c>
      <c r="S83" s="162">
        <f>SUM([2]total_technic!S83)</f>
        <v>0</v>
      </c>
      <c r="T83" s="162">
        <f>SUM([2]total_technic!T83)</f>
        <v>0</v>
      </c>
      <c r="U83" s="137">
        <v>0</v>
      </c>
      <c r="V83" s="136">
        <f t="shared" si="148"/>
        <v>61</v>
      </c>
      <c r="W83" s="162">
        <f>SUM([2]total_technic!W83)</f>
        <v>0</v>
      </c>
      <c r="X83" s="162">
        <f>SUM([2]total_technic!X83)</f>
        <v>61</v>
      </c>
      <c r="Y83" s="162">
        <f>SUM([2]total_technic!Y83)</f>
        <v>0</v>
      </c>
      <c r="AA83" s="149" t="s">
        <v>371</v>
      </c>
    </row>
    <row r="84" spans="1:27">
      <c r="A84" s="75"/>
      <c r="B84" s="24" t="s">
        <v>83</v>
      </c>
      <c r="C84" s="55" t="s">
        <v>84</v>
      </c>
      <c r="D84" s="100">
        <v>250</v>
      </c>
      <c r="E84" s="136">
        <f t="shared" si="96"/>
        <v>714</v>
      </c>
      <c r="F84" s="136">
        <v>0</v>
      </c>
      <c r="G84" s="136">
        <f t="shared" si="145"/>
        <v>404</v>
      </c>
      <c r="H84" s="162">
        <f>SUM([2]total_technic!H84)</f>
        <v>404</v>
      </c>
      <c r="I84" s="162">
        <f>SUM([2]total_technic!I84)</f>
        <v>0</v>
      </c>
      <c r="J84" s="162">
        <f>SUM([2]total_technic!J84)</f>
        <v>0</v>
      </c>
      <c r="K84" s="136">
        <v>125</v>
      </c>
      <c r="L84" s="136">
        <f t="shared" si="146"/>
        <v>310</v>
      </c>
      <c r="M84" s="162">
        <f>SUM([2]total_technic!M84)</f>
        <v>0</v>
      </c>
      <c r="N84" s="162">
        <f>SUM([2]total_technic!N84)</f>
        <v>310</v>
      </c>
      <c r="O84" s="162">
        <f>SUM([2]total_technic!O84)</f>
        <v>0</v>
      </c>
      <c r="P84" s="136">
        <v>63</v>
      </c>
      <c r="Q84" s="136">
        <f t="shared" si="147"/>
        <v>0</v>
      </c>
      <c r="R84" s="162">
        <f>SUM([2]total_technic!R84)</f>
        <v>0</v>
      </c>
      <c r="S84" s="162">
        <f>SUM([2]total_technic!S84)</f>
        <v>0</v>
      </c>
      <c r="T84" s="162">
        <f>SUM([2]total_technic!T84)</f>
        <v>0</v>
      </c>
      <c r="U84" s="137">
        <v>62</v>
      </c>
      <c r="V84" s="136">
        <f t="shared" si="148"/>
        <v>0</v>
      </c>
      <c r="W84" s="162">
        <f>SUM([2]total_technic!W84)</f>
        <v>0</v>
      </c>
      <c r="X84" s="162">
        <f>SUM([2]total_technic!X84)</f>
        <v>0</v>
      </c>
      <c r="Y84" s="162">
        <f>SUM([2]total_technic!Y84)</f>
        <v>0</v>
      </c>
      <c r="AA84" s="149" t="s">
        <v>371</v>
      </c>
    </row>
    <row r="85" spans="1:27">
      <c r="A85" s="75"/>
      <c r="B85" s="24" t="s">
        <v>85</v>
      </c>
      <c r="C85" s="55" t="s">
        <v>84</v>
      </c>
      <c r="D85" s="100">
        <v>60</v>
      </c>
      <c r="E85" s="136">
        <f t="shared" si="96"/>
        <v>164</v>
      </c>
      <c r="F85" s="136">
        <v>14</v>
      </c>
      <c r="G85" s="136">
        <f t="shared" si="145"/>
        <v>0</v>
      </c>
      <c r="H85" s="162">
        <f>SUM([2]total_technic!H85)</f>
        <v>0</v>
      </c>
      <c r="I85" s="162">
        <f>SUM([2]total_technic!I85)</f>
        <v>0</v>
      </c>
      <c r="J85" s="162">
        <f>SUM([2]total_technic!J85)</f>
        <v>0</v>
      </c>
      <c r="K85" s="136">
        <v>15</v>
      </c>
      <c r="L85" s="136">
        <f t="shared" si="146"/>
        <v>0</v>
      </c>
      <c r="M85" s="162">
        <f>SUM([2]total_technic!M85)</f>
        <v>0</v>
      </c>
      <c r="N85" s="162">
        <f>SUM([2]total_technic!N85)</f>
        <v>0</v>
      </c>
      <c r="O85" s="162">
        <f>SUM([2]total_technic!O85)</f>
        <v>0</v>
      </c>
      <c r="P85" s="136">
        <v>17</v>
      </c>
      <c r="Q85" s="136">
        <f t="shared" si="147"/>
        <v>102</v>
      </c>
      <c r="R85" s="162">
        <f>SUM([2]total_technic!R85)</f>
        <v>0</v>
      </c>
      <c r="S85" s="162">
        <f>SUM([2]total_technic!S85)</f>
        <v>102</v>
      </c>
      <c r="T85" s="162">
        <f>SUM([2]total_technic!T85)</f>
        <v>0</v>
      </c>
      <c r="U85" s="137">
        <v>14</v>
      </c>
      <c r="V85" s="136">
        <f t="shared" si="148"/>
        <v>62</v>
      </c>
      <c r="W85" s="162">
        <f>SUM([2]total_technic!W85)</f>
        <v>12</v>
      </c>
      <c r="X85" s="162">
        <f>SUM([2]total_technic!X85)</f>
        <v>50</v>
      </c>
      <c r="Y85" s="162">
        <f>SUM([2]total_technic!Y85)</f>
        <v>0</v>
      </c>
      <c r="AA85" s="149" t="s">
        <v>371</v>
      </c>
    </row>
    <row r="86" spans="1:27">
      <c r="A86" s="75"/>
      <c r="B86" s="24" t="s">
        <v>86</v>
      </c>
      <c r="C86" s="55" t="s">
        <v>87</v>
      </c>
      <c r="D86" s="100">
        <f t="shared" ref="D86" si="149">SUM(D87:D90)</f>
        <v>480</v>
      </c>
      <c r="E86" s="136">
        <f t="shared" si="96"/>
        <v>546</v>
      </c>
      <c r="F86" s="136">
        <f t="shared" ref="F86" si="150">SUM(F87:F90)</f>
        <v>137</v>
      </c>
      <c r="G86" s="136">
        <f t="shared" ref="G86:K86" si="151">SUM(G87:G90)</f>
        <v>137</v>
      </c>
      <c r="H86" s="136">
        <f t="shared" si="151"/>
        <v>41</v>
      </c>
      <c r="I86" s="136">
        <f t="shared" si="151"/>
        <v>43</v>
      </c>
      <c r="J86" s="136">
        <f t="shared" si="151"/>
        <v>53</v>
      </c>
      <c r="K86" s="136">
        <f t="shared" si="151"/>
        <v>103</v>
      </c>
      <c r="L86" s="136">
        <f t="shared" ref="L86:P86" si="152">SUM(L87:L90)</f>
        <v>151</v>
      </c>
      <c r="M86" s="136">
        <f t="shared" si="152"/>
        <v>27</v>
      </c>
      <c r="N86" s="136">
        <f t="shared" si="152"/>
        <v>41</v>
      </c>
      <c r="O86" s="136">
        <f t="shared" si="152"/>
        <v>83</v>
      </c>
      <c r="P86" s="136">
        <f t="shared" si="152"/>
        <v>128</v>
      </c>
      <c r="Q86" s="136">
        <f t="shared" ref="Q86:T86" si="153">SUM(Q87:Q90)</f>
        <v>123</v>
      </c>
      <c r="R86" s="136">
        <f t="shared" si="153"/>
        <v>57</v>
      </c>
      <c r="S86" s="136">
        <f t="shared" si="153"/>
        <v>24</v>
      </c>
      <c r="T86" s="136">
        <f t="shared" si="153"/>
        <v>42</v>
      </c>
      <c r="U86" s="136">
        <f t="shared" ref="U86:X86" si="154">SUM(U87:U90)</f>
        <v>112</v>
      </c>
      <c r="V86" s="136">
        <f t="shared" si="154"/>
        <v>135</v>
      </c>
      <c r="W86" s="136">
        <f t="shared" si="154"/>
        <v>16</v>
      </c>
      <c r="X86" s="136">
        <f t="shared" si="154"/>
        <v>64</v>
      </c>
      <c r="Y86" s="136">
        <f>SUM(Y87:Y90)</f>
        <v>55</v>
      </c>
      <c r="Z86" s="115" t="s">
        <v>306</v>
      </c>
      <c r="AA86" s="149"/>
    </row>
    <row r="87" spans="1:27">
      <c r="A87" s="75"/>
      <c r="B87" s="24" t="s">
        <v>88</v>
      </c>
      <c r="C87" s="55" t="s">
        <v>87</v>
      </c>
      <c r="D87" s="100">
        <v>90</v>
      </c>
      <c r="E87" s="136">
        <f t="shared" si="96"/>
        <v>90</v>
      </c>
      <c r="F87" s="136">
        <v>35</v>
      </c>
      <c r="G87" s="136">
        <f t="shared" ref="G87:G90" si="155">SUM(H87:J87)</f>
        <v>20</v>
      </c>
      <c r="H87" s="161">
        <f>SUM([5]total_infor!H87)</f>
        <v>13</v>
      </c>
      <c r="I87" s="161">
        <f>SUM([5]total_infor!I87)</f>
        <v>6</v>
      </c>
      <c r="J87" s="161">
        <f>SUM([5]total_infor!J87)</f>
        <v>1</v>
      </c>
      <c r="K87" s="136">
        <v>10</v>
      </c>
      <c r="L87" s="136">
        <f t="shared" ref="L87:L90" si="156">SUM(M87:O87)</f>
        <v>27</v>
      </c>
      <c r="M87" s="161">
        <f>SUM([5]total_infor!M87)</f>
        <v>2</v>
      </c>
      <c r="N87" s="161">
        <f>SUM([5]total_infor!N87)</f>
        <v>14</v>
      </c>
      <c r="O87" s="161">
        <f>SUM([5]total_infor!O87)</f>
        <v>11</v>
      </c>
      <c r="P87" s="136">
        <v>25</v>
      </c>
      <c r="Q87" s="136">
        <f t="shared" ref="Q87:Q90" si="157">SUM(R87:T87)</f>
        <v>8</v>
      </c>
      <c r="R87" s="161">
        <f>SUM([5]total_infor!R87)</f>
        <v>2</v>
      </c>
      <c r="S87" s="161">
        <f>SUM([5]total_infor!S87)</f>
        <v>0</v>
      </c>
      <c r="T87" s="161">
        <f>SUM([5]total_infor!T87)</f>
        <v>6</v>
      </c>
      <c r="U87" s="137">
        <v>20</v>
      </c>
      <c r="V87" s="136">
        <f t="shared" ref="V87:V90" si="158">SUM(W87:Y87)</f>
        <v>35</v>
      </c>
      <c r="W87" s="161">
        <f>SUM([5]total_infor!W87)</f>
        <v>6</v>
      </c>
      <c r="X87" s="161">
        <f>SUM([5]total_infor!X87)</f>
        <v>24</v>
      </c>
      <c r="Y87" s="161">
        <f>SUM([5]total_infor!Y87)</f>
        <v>5</v>
      </c>
      <c r="AA87" s="149" t="s">
        <v>375</v>
      </c>
    </row>
    <row r="88" spans="1:27">
      <c r="A88" s="75"/>
      <c r="B88" s="24" t="s">
        <v>89</v>
      </c>
      <c r="C88" s="55" t="s">
        <v>90</v>
      </c>
      <c r="D88" s="100">
        <v>240</v>
      </c>
      <c r="E88" s="136">
        <f t="shared" si="96"/>
        <v>280</v>
      </c>
      <c r="F88" s="136">
        <v>60</v>
      </c>
      <c r="G88" s="136">
        <f t="shared" si="155"/>
        <v>100</v>
      </c>
      <c r="H88" s="161">
        <f>SUM([5]total_infor!H88)</f>
        <v>20</v>
      </c>
      <c r="I88" s="161">
        <f>SUM([5]total_infor!I88)</f>
        <v>30</v>
      </c>
      <c r="J88" s="161">
        <f>SUM([5]total_infor!J88)</f>
        <v>50</v>
      </c>
      <c r="K88" s="136">
        <v>60</v>
      </c>
      <c r="L88" s="136">
        <f t="shared" si="156"/>
        <v>35</v>
      </c>
      <c r="M88" s="161">
        <f>SUM([5]total_infor!M88)</f>
        <v>25</v>
      </c>
      <c r="N88" s="161">
        <f>SUM([5]total_infor!N88)</f>
        <v>10</v>
      </c>
      <c r="O88" s="161">
        <f>SUM([5]total_infor!O88)</f>
        <v>0</v>
      </c>
      <c r="P88" s="136">
        <v>60</v>
      </c>
      <c r="Q88" s="136">
        <f t="shared" si="157"/>
        <v>65</v>
      </c>
      <c r="R88" s="161">
        <f>SUM([5]total_infor!R88)</f>
        <v>17</v>
      </c>
      <c r="S88" s="161">
        <f>SUM([5]total_infor!S88)</f>
        <v>20</v>
      </c>
      <c r="T88" s="161">
        <f>SUM([5]total_infor!T88)</f>
        <v>28</v>
      </c>
      <c r="U88" s="137">
        <v>60</v>
      </c>
      <c r="V88" s="136">
        <f t="shared" si="158"/>
        <v>80</v>
      </c>
      <c r="W88" s="161">
        <f>SUM([5]total_infor!W88)</f>
        <v>0</v>
      </c>
      <c r="X88" s="161">
        <f>SUM([5]total_infor!X88)</f>
        <v>40</v>
      </c>
      <c r="Y88" s="161">
        <f>SUM([5]total_infor!Y88)</f>
        <v>40</v>
      </c>
      <c r="AA88" s="149" t="s">
        <v>375</v>
      </c>
    </row>
    <row r="89" spans="1:27">
      <c r="A89" s="75"/>
      <c r="B89" s="24" t="s">
        <v>91</v>
      </c>
      <c r="C89" s="55" t="s">
        <v>87</v>
      </c>
      <c r="D89" s="100">
        <v>140</v>
      </c>
      <c r="E89" s="136">
        <f t="shared" si="96"/>
        <v>151</v>
      </c>
      <c r="F89" s="136">
        <v>40</v>
      </c>
      <c r="G89" s="136">
        <f t="shared" si="155"/>
        <v>10</v>
      </c>
      <c r="H89" s="161">
        <f>SUM([5]total_infor!H89)</f>
        <v>3</v>
      </c>
      <c r="I89" s="161">
        <f>SUM([5]total_infor!I89)</f>
        <v>6</v>
      </c>
      <c r="J89" s="161">
        <f>SUM([5]total_infor!J89)</f>
        <v>1</v>
      </c>
      <c r="K89" s="136">
        <v>30</v>
      </c>
      <c r="L89" s="136">
        <f t="shared" si="156"/>
        <v>73</v>
      </c>
      <c r="M89" s="161">
        <f>SUM([5]total_infor!M89)</f>
        <v>0</v>
      </c>
      <c r="N89" s="161">
        <f>SUM([5]total_infor!N89)</f>
        <v>17</v>
      </c>
      <c r="O89" s="161">
        <f>SUM([5]total_infor!O89)</f>
        <v>56</v>
      </c>
      <c r="P89" s="136">
        <v>40</v>
      </c>
      <c r="Q89" s="136">
        <f t="shared" si="157"/>
        <v>48</v>
      </c>
      <c r="R89" s="161">
        <f>SUM([5]total_infor!R89)</f>
        <v>38</v>
      </c>
      <c r="S89" s="161">
        <f>SUM([5]total_infor!S89)</f>
        <v>4</v>
      </c>
      <c r="T89" s="161">
        <f>SUM([5]total_infor!T89)</f>
        <v>6</v>
      </c>
      <c r="U89" s="137">
        <v>30</v>
      </c>
      <c r="V89" s="136">
        <f t="shared" si="158"/>
        <v>20</v>
      </c>
      <c r="W89" s="161">
        <f>SUM([5]total_infor!W89)</f>
        <v>10</v>
      </c>
      <c r="X89" s="161">
        <f>SUM([5]total_infor!X89)</f>
        <v>0</v>
      </c>
      <c r="Y89" s="161">
        <f>SUM([5]total_infor!Y89)</f>
        <v>10</v>
      </c>
      <c r="AA89" s="149" t="s">
        <v>375</v>
      </c>
    </row>
    <row r="90" spans="1:27">
      <c r="A90" s="75"/>
      <c r="B90" s="24" t="s">
        <v>92</v>
      </c>
      <c r="C90" s="55" t="s">
        <v>87</v>
      </c>
      <c r="D90" s="100">
        <v>10</v>
      </c>
      <c r="E90" s="136">
        <f t="shared" si="96"/>
        <v>25</v>
      </c>
      <c r="F90" s="136">
        <v>2</v>
      </c>
      <c r="G90" s="136">
        <f t="shared" si="155"/>
        <v>7</v>
      </c>
      <c r="H90" s="161">
        <f>SUM([5]total_infor!H90)</f>
        <v>5</v>
      </c>
      <c r="I90" s="161">
        <f>SUM([5]total_infor!I90)</f>
        <v>1</v>
      </c>
      <c r="J90" s="161">
        <f>SUM([5]total_infor!J90)</f>
        <v>1</v>
      </c>
      <c r="K90" s="136">
        <v>3</v>
      </c>
      <c r="L90" s="136">
        <f t="shared" si="156"/>
        <v>16</v>
      </c>
      <c r="M90" s="161">
        <f>SUM([5]total_infor!M90)</f>
        <v>0</v>
      </c>
      <c r="N90" s="161">
        <f>SUM([5]total_infor!N90)</f>
        <v>0</v>
      </c>
      <c r="O90" s="161">
        <f>SUM([5]total_infor!O90)</f>
        <v>16</v>
      </c>
      <c r="P90" s="136">
        <v>3</v>
      </c>
      <c r="Q90" s="136">
        <f t="shared" si="157"/>
        <v>2</v>
      </c>
      <c r="R90" s="161">
        <f>SUM([5]total_infor!R90)</f>
        <v>0</v>
      </c>
      <c r="S90" s="161">
        <f>SUM([5]total_infor!S90)</f>
        <v>0</v>
      </c>
      <c r="T90" s="161">
        <f>SUM([5]total_infor!T90)</f>
        <v>2</v>
      </c>
      <c r="U90" s="137">
        <v>2</v>
      </c>
      <c r="V90" s="136">
        <f t="shared" si="158"/>
        <v>0</v>
      </c>
      <c r="W90" s="161">
        <f>SUM([5]total_infor!W90)</f>
        <v>0</v>
      </c>
      <c r="X90" s="161">
        <f>SUM([5]total_infor!X90)</f>
        <v>0</v>
      </c>
      <c r="Y90" s="161">
        <f>SUM([5]total_infor!Y90)</f>
        <v>0</v>
      </c>
      <c r="AA90" s="149" t="s">
        <v>375</v>
      </c>
    </row>
    <row r="91" spans="1:27" ht="34.5">
      <c r="A91" s="75"/>
      <c r="B91" s="28" t="s">
        <v>93</v>
      </c>
      <c r="C91" s="55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56"/>
      <c r="V91" s="100"/>
      <c r="W91" s="100"/>
      <c r="X91" s="70"/>
      <c r="Y91" s="101"/>
      <c r="AA91" s="149"/>
    </row>
    <row r="92" spans="1:27">
      <c r="A92" s="75"/>
      <c r="B92" s="29" t="s">
        <v>278</v>
      </c>
      <c r="C92" s="50" t="s">
        <v>94</v>
      </c>
      <c r="D92" s="100">
        <f t="shared" ref="D92" si="159">SUM(D93,D96,D101:D102)</f>
        <v>8812</v>
      </c>
      <c r="E92" s="136">
        <f t="shared" ref="E92:E127" si="160">SUM(G92,L92,Q92,V92)</f>
        <v>8884</v>
      </c>
      <c r="F92" s="136">
        <f t="shared" ref="F92" si="161">SUM(F93,F96,F101:F102)</f>
        <v>1941</v>
      </c>
      <c r="G92" s="136">
        <f t="shared" ref="G92:K92" si="162">SUM(G93,G96,G101:G102)</f>
        <v>2010</v>
      </c>
      <c r="H92" s="136">
        <f t="shared" si="162"/>
        <v>671</v>
      </c>
      <c r="I92" s="136">
        <f t="shared" si="162"/>
        <v>711</v>
      </c>
      <c r="J92" s="136">
        <f t="shared" si="162"/>
        <v>628</v>
      </c>
      <c r="K92" s="136">
        <f t="shared" si="162"/>
        <v>2480</v>
      </c>
      <c r="L92" s="136">
        <f t="shared" ref="L92:P92" si="163">SUM(L93,L96,L101:L102)</f>
        <v>2297</v>
      </c>
      <c r="M92" s="136">
        <f t="shared" si="163"/>
        <v>631</v>
      </c>
      <c r="N92" s="136">
        <f t="shared" si="163"/>
        <v>580</v>
      </c>
      <c r="O92" s="136">
        <f t="shared" si="163"/>
        <v>1086</v>
      </c>
      <c r="P92" s="136">
        <f t="shared" si="163"/>
        <v>2495</v>
      </c>
      <c r="Q92" s="136">
        <f t="shared" ref="Q92:U92" si="164">SUM(Q93,Q96,Q101:Q102)</f>
        <v>1351</v>
      </c>
      <c r="R92" s="136">
        <f t="shared" si="164"/>
        <v>265</v>
      </c>
      <c r="S92" s="136">
        <f t="shared" si="164"/>
        <v>383</v>
      </c>
      <c r="T92" s="136">
        <f t="shared" si="164"/>
        <v>703</v>
      </c>
      <c r="U92" s="136">
        <f t="shared" si="164"/>
        <v>1896</v>
      </c>
      <c r="V92" s="136">
        <f>SUM(V93,V96,V101:V102)</f>
        <v>3226</v>
      </c>
      <c r="W92" s="136">
        <f>SUM(W93,W96,W101:W102)</f>
        <v>834</v>
      </c>
      <c r="X92" s="136">
        <f t="shared" ref="X92:Y92" si="165">SUM(X93,X96,X101:X102)</f>
        <v>996</v>
      </c>
      <c r="Y92" s="136">
        <f t="shared" si="165"/>
        <v>1396</v>
      </c>
      <c r="Z92" s="122" t="s">
        <v>312</v>
      </c>
      <c r="AA92" s="149"/>
    </row>
    <row r="93" spans="1:27" ht="34.5">
      <c r="A93" s="75"/>
      <c r="B93" s="24" t="s">
        <v>95</v>
      </c>
      <c r="C93" s="55" t="s">
        <v>94</v>
      </c>
      <c r="D93" s="100">
        <f t="shared" ref="D93" si="166">SUM(D94:D95)</f>
        <v>6352</v>
      </c>
      <c r="E93" s="136">
        <f t="shared" si="160"/>
        <v>6398</v>
      </c>
      <c r="F93" s="136">
        <f t="shared" ref="F93" si="167">SUM(F94:F95)</f>
        <v>1306</v>
      </c>
      <c r="G93" s="136">
        <f t="shared" ref="G93:K93" si="168">SUM(G94:G95)</f>
        <v>1469</v>
      </c>
      <c r="H93" s="136">
        <f t="shared" si="168"/>
        <v>517</v>
      </c>
      <c r="I93" s="136">
        <f t="shared" si="168"/>
        <v>535</v>
      </c>
      <c r="J93" s="136">
        <f t="shared" si="168"/>
        <v>417</v>
      </c>
      <c r="K93" s="136">
        <f t="shared" si="168"/>
        <v>1880</v>
      </c>
      <c r="L93" s="136">
        <f t="shared" ref="L93:P93" si="169">SUM(L94:L95)</f>
        <v>1716</v>
      </c>
      <c r="M93" s="136">
        <f t="shared" si="169"/>
        <v>431</v>
      </c>
      <c r="N93" s="136">
        <f t="shared" si="169"/>
        <v>442</v>
      </c>
      <c r="O93" s="136">
        <f t="shared" si="169"/>
        <v>843</v>
      </c>
      <c r="P93" s="136">
        <f t="shared" si="169"/>
        <v>1870</v>
      </c>
      <c r="Q93" s="136">
        <f t="shared" ref="Q93:T93" si="170">SUM(Q94:Q95)</f>
        <v>723</v>
      </c>
      <c r="R93" s="136">
        <f t="shared" si="170"/>
        <v>124</v>
      </c>
      <c r="S93" s="136">
        <f t="shared" si="170"/>
        <v>125</v>
      </c>
      <c r="T93" s="136">
        <f t="shared" si="170"/>
        <v>474</v>
      </c>
      <c r="U93" s="136">
        <f t="shared" ref="U93:X93" si="171">SUM(U94:U95)</f>
        <v>1296</v>
      </c>
      <c r="V93" s="136">
        <f t="shared" si="171"/>
        <v>2490</v>
      </c>
      <c r="W93" s="136">
        <f t="shared" si="171"/>
        <v>696</v>
      </c>
      <c r="X93" s="136">
        <f t="shared" si="171"/>
        <v>713</v>
      </c>
      <c r="Y93" s="136">
        <f>SUM(Y94:Y95)</f>
        <v>1081</v>
      </c>
      <c r="Z93" s="115" t="s">
        <v>309</v>
      </c>
      <c r="AA93" s="150"/>
    </row>
    <row r="94" spans="1:27">
      <c r="A94" s="75"/>
      <c r="B94" s="24" t="s">
        <v>96</v>
      </c>
      <c r="C94" s="55" t="s">
        <v>94</v>
      </c>
      <c r="D94" s="100">
        <v>120</v>
      </c>
      <c r="E94" s="136">
        <f t="shared" si="160"/>
        <v>122</v>
      </c>
      <c r="F94" s="136">
        <v>35</v>
      </c>
      <c r="G94" s="136">
        <f t="shared" ref="G94:G95" si="172">SUM(H94:J94)</f>
        <v>28</v>
      </c>
      <c r="H94" s="159">
        <f>SUM([4]total_service!H94)</f>
        <v>8</v>
      </c>
      <c r="I94" s="159">
        <f>SUM([4]total_service!I94)</f>
        <v>10</v>
      </c>
      <c r="J94" s="159">
        <f>SUM([4]total_service!J94)</f>
        <v>10</v>
      </c>
      <c r="K94" s="136">
        <v>35</v>
      </c>
      <c r="L94" s="136">
        <f t="shared" ref="L94:L95" si="173">SUM(M94:O94)</f>
        <v>34</v>
      </c>
      <c r="M94" s="159">
        <f>SUM([4]total_service!M94)</f>
        <v>12</v>
      </c>
      <c r="N94" s="159">
        <f>SUM([4]total_service!N94)</f>
        <v>12</v>
      </c>
      <c r="O94" s="159">
        <f>SUM([4]total_service!O94)</f>
        <v>10</v>
      </c>
      <c r="P94" s="136">
        <v>25</v>
      </c>
      <c r="Q94" s="136">
        <f t="shared" ref="Q94:Q95" si="174">SUM(R94:T94)</f>
        <v>33</v>
      </c>
      <c r="R94" s="159">
        <f>SUM([4]total_service!R94)</f>
        <v>12</v>
      </c>
      <c r="S94" s="159">
        <f>SUM([4]total_service!S94)</f>
        <v>10</v>
      </c>
      <c r="T94" s="159">
        <f>SUM([4]total_service!T94)</f>
        <v>11</v>
      </c>
      <c r="U94" s="137">
        <v>25</v>
      </c>
      <c r="V94" s="136">
        <f t="shared" ref="V94:V95" si="175">SUM(W94:Y94)</f>
        <v>27</v>
      </c>
      <c r="W94" s="159">
        <f>SUM([4]total_service!W94)</f>
        <v>10</v>
      </c>
      <c r="X94" s="159">
        <f>SUM([4]total_service!X94)</f>
        <v>10</v>
      </c>
      <c r="Y94" s="159">
        <f>SUM([4]total_service!Y94)</f>
        <v>7</v>
      </c>
      <c r="AA94" s="149" t="s">
        <v>373</v>
      </c>
    </row>
    <row r="95" spans="1:27" ht="34.5">
      <c r="A95" s="75"/>
      <c r="B95" s="24" t="s">
        <v>97</v>
      </c>
      <c r="C95" s="55" t="s">
        <v>94</v>
      </c>
      <c r="D95" s="100">
        <v>6232</v>
      </c>
      <c r="E95" s="136">
        <f t="shared" si="160"/>
        <v>6276</v>
      </c>
      <c r="F95" s="136">
        <v>1271</v>
      </c>
      <c r="G95" s="136">
        <f t="shared" si="172"/>
        <v>1441</v>
      </c>
      <c r="H95" s="162">
        <f>SUM([2]total_technic!H95)</f>
        <v>509</v>
      </c>
      <c r="I95" s="162">
        <f>SUM([2]total_technic!I95)</f>
        <v>525</v>
      </c>
      <c r="J95" s="162">
        <f>SUM([2]total_technic!J95)</f>
        <v>407</v>
      </c>
      <c r="K95" s="136">
        <v>1845</v>
      </c>
      <c r="L95" s="136">
        <f t="shared" si="173"/>
        <v>1682</v>
      </c>
      <c r="M95" s="162">
        <f>SUM([2]total_technic!M95)</f>
        <v>419</v>
      </c>
      <c r="N95" s="162">
        <f>SUM([2]total_technic!N95)</f>
        <v>430</v>
      </c>
      <c r="O95" s="162">
        <f>SUM([2]total_technic!O95)</f>
        <v>833</v>
      </c>
      <c r="P95" s="136">
        <v>1845</v>
      </c>
      <c r="Q95" s="136">
        <f t="shared" si="174"/>
        <v>690</v>
      </c>
      <c r="R95" s="162">
        <f>SUM([2]total_technic!R95)</f>
        <v>112</v>
      </c>
      <c r="S95" s="162">
        <f>SUM([2]total_technic!S95)</f>
        <v>115</v>
      </c>
      <c r="T95" s="162">
        <f>SUM([2]total_technic!T95)</f>
        <v>463</v>
      </c>
      <c r="U95" s="136">
        <v>1271</v>
      </c>
      <c r="V95" s="136">
        <f t="shared" si="175"/>
        <v>2463</v>
      </c>
      <c r="W95" s="162">
        <f>SUM([2]total_technic!W95)</f>
        <v>686</v>
      </c>
      <c r="X95" s="162">
        <f>SUM([2]total_technic!X95)</f>
        <v>703</v>
      </c>
      <c r="Y95" s="162">
        <f>SUM([2]total_technic!Y95)</f>
        <v>1074</v>
      </c>
      <c r="AA95" s="149" t="s">
        <v>376</v>
      </c>
    </row>
    <row r="96" spans="1:27" ht="37.5" customHeight="1">
      <c r="A96" s="75"/>
      <c r="B96" s="24" t="s">
        <v>98</v>
      </c>
      <c r="C96" s="55" t="s">
        <v>94</v>
      </c>
      <c r="D96" s="100">
        <f t="shared" ref="D96" si="176">SUM(D97:D98)</f>
        <v>2290</v>
      </c>
      <c r="E96" s="136">
        <f t="shared" si="160"/>
        <v>2298</v>
      </c>
      <c r="F96" s="136">
        <f t="shared" ref="F96" si="177">SUM(F97:F98)</f>
        <v>580</v>
      </c>
      <c r="G96" s="136">
        <f t="shared" ref="G96:K96" si="178">SUM(G97:G98)</f>
        <v>538</v>
      </c>
      <c r="H96" s="136">
        <f t="shared" si="178"/>
        <v>152</v>
      </c>
      <c r="I96" s="136">
        <f t="shared" si="178"/>
        <v>175</v>
      </c>
      <c r="J96" s="136">
        <f t="shared" si="178"/>
        <v>211</v>
      </c>
      <c r="K96" s="136">
        <f t="shared" si="178"/>
        <v>570</v>
      </c>
      <c r="L96" s="136">
        <f t="shared" ref="L96:P96" si="179">SUM(L97:L98)</f>
        <v>500</v>
      </c>
      <c r="M96" s="136">
        <f t="shared" si="179"/>
        <v>186</v>
      </c>
      <c r="N96" s="136">
        <f t="shared" si="179"/>
        <v>100</v>
      </c>
      <c r="O96" s="136">
        <f t="shared" si="179"/>
        <v>214</v>
      </c>
      <c r="P96" s="136">
        <f t="shared" si="179"/>
        <v>570</v>
      </c>
      <c r="Q96" s="136">
        <f t="shared" ref="Q96:T96" si="180">SUM(Q97:Q98)</f>
        <v>606</v>
      </c>
      <c r="R96" s="136">
        <f t="shared" si="180"/>
        <v>135</v>
      </c>
      <c r="S96" s="136">
        <f t="shared" si="180"/>
        <v>258</v>
      </c>
      <c r="T96" s="136">
        <f t="shared" si="180"/>
        <v>213</v>
      </c>
      <c r="U96" s="136">
        <f t="shared" ref="U96:X96" si="181">SUM(U97:U98)</f>
        <v>570</v>
      </c>
      <c r="V96" s="136">
        <f t="shared" si="181"/>
        <v>654</v>
      </c>
      <c r="W96" s="136">
        <f t="shared" si="181"/>
        <v>111</v>
      </c>
      <c r="X96" s="136">
        <f t="shared" si="181"/>
        <v>283</v>
      </c>
      <c r="Y96" s="136">
        <f>SUM(Y97:Y98)</f>
        <v>260</v>
      </c>
      <c r="Z96" s="115" t="s">
        <v>310</v>
      </c>
      <c r="AA96" s="149"/>
    </row>
    <row r="97" spans="1:29">
      <c r="A97" s="75"/>
      <c r="B97" s="24" t="s">
        <v>99</v>
      </c>
      <c r="C97" s="55" t="s">
        <v>94</v>
      </c>
      <c r="D97" s="100">
        <v>1630</v>
      </c>
      <c r="E97" s="136">
        <f t="shared" si="160"/>
        <v>1630</v>
      </c>
      <c r="F97" s="136">
        <v>410</v>
      </c>
      <c r="G97" s="136">
        <f>SUM(H97:J97)</f>
        <v>411</v>
      </c>
      <c r="H97" s="159">
        <f>SUM([4]total_service!H97)</f>
        <v>136</v>
      </c>
      <c r="I97" s="159">
        <f>SUM([4]total_service!I97)</f>
        <v>135</v>
      </c>
      <c r="J97" s="159">
        <f>SUM([4]total_service!J97)</f>
        <v>140</v>
      </c>
      <c r="K97" s="136">
        <v>410</v>
      </c>
      <c r="L97" s="136">
        <f t="shared" ref="L97" si="182">SUM(M97:O97)</f>
        <v>299</v>
      </c>
      <c r="M97" s="159">
        <f>SUM([4]total_service!M97)</f>
        <v>136</v>
      </c>
      <c r="N97" s="159">
        <f>SUM([4]total_service!N97)</f>
        <v>98</v>
      </c>
      <c r="O97" s="159">
        <f>SUM([4]total_service!O97)</f>
        <v>65</v>
      </c>
      <c r="P97" s="136">
        <v>410</v>
      </c>
      <c r="Q97" s="136">
        <f t="shared" ref="Q97" si="183">SUM(R97:T97)</f>
        <v>446</v>
      </c>
      <c r="R97" s="159">
        <f>SUM([4]total_service!R97)</f>
        <v>135</v>
      </c>
      <c r="S97" s="159">
        <f>SUM([4]total_service!S97)</f>
        <v>153</v>
      </c>
      <c r="T97" s="159">
        <f>SUM([4]total_service!T97)</f>
        <v>158</v>
      </c>
      <c r="U97" s="137">
        <v>400</v>
      </c>
      <c r="V97" s="136">
        <f t="shared" ref="V97" si="184">SUM(W97:Y97)</f>
        <v>474</v>
      </c>
      <c r="W97" s="159">
        <f>SUM([4]total_service!W97)</f>
        <v>106</v>
      </c>
      <c r="X97" s="159">
        <f>SUM([4]total_service!X97)</f>
        <v>162</v>
      </c>
      <c r="Y97" s="159">
        <f>SUM([4]total_service!Y97)</f>
        <v>206</v>
      </c>
      <c r="AA97" s="149" t="s">
        <v>373</v>
      </c>
    </row>
    <row r="98" spans="1:29">
      <c r="A98" s="98"/>
      <c r="B98" s="24" t="s">
        <v>100</v>
      </c>
      <c r="C98" s="55" t="s">
        <v>94</v>
      </c>
      <c r="D98" s="100">
        <f>SUM(D99:D100)</f>
        <v>660</v>
      </c>
      <c r="E98" s="136">
        <f t="shared" si="160"/>
        <v>668</v>
      </c>
      <c r="F98" s="136">
        <f>SUM(F99:F100)</f>
        <v>170</v>
      </c>
      <c r="G98" s="136">
        <f t="shared" ref="G98:J98" si="185">SUM(G99:G100)</f>
        <v>127</v>
      </c>
      <c r="H98" s="136">
        <f t="shared" si="185"/>
        <v>16</v>
      </c>
      <c r="I98" s="136">
        <f t="shared" si="185"/>
        <v>40</v>
      </c>
      <c r="J98" s="136">
        <f t="shared" si="185"/>
        <v>71</v>
      </c>
      <c r="K98" s="136">
        <f>SUM(K99:K100)</f>
        <v>160</v>
      </c>
      <c r="L98" s="136">
        <f t="shared" ref="L98:O98" si="186">SUM(L99:L100)</f>
        <v>201</v>
      </c>
      <c r="M98" s="136">
        <f t="shared" si="186"/>
        <v>50</v>
      </c>
      <c r="N98" s="136">
        <f t="shared" si="186"/>
        <v>2</v>
      </c>
      <c r="O98" s="136">
        <f t="shared" si="186"/>
        <v>149</v>
      </c>
      <c r="P98" s="136">
        <f>SUM(P99:P100)</f>
        <v>160</v>
      </c>
      <c r="Q98" s="136">
        <f t="shared" ref="Q98:T98" si="187">SUM(Q99:Q100)</f>
        <v>160</v>
      </c>
      <c r="R98" s="136">
        <f t="shared" si="187"/>
        <v>0</v>
      </c>
      <c r="S98" s="136">
        <f t="shared" si="187"/>
        <v>105</v>
      </c>
      <c r="T98" s="136">
        <f t="shared" si="187"/>
        <v>55</v>
      </c>
      <c r="U98" s="136">
        <f>SUM(U99:U100)</f>
        <v>170</v>
      </c>
      <c r="V98" s="136">
        <f t="shared" ref="V98:X98" si="188">SUM(V99:V100)</f>
        <v>180</v>
      </c>
      <c r="W98" s="136">
        <f t="shared" si="188"/>
        <v>5</v>
      </c>
      <c r="X98" s="136">
        <f t="shared" si="188"/>
        <v>121</v>
      </c>
      <c r="Y98" s="136">
        <f>SUM(Y99:Y100)</f>
        <v>54</v>
      </c>
      <c r="Z98" s="114" t="s">
        <v>311</v>
      </c>
      <c r="AA98" s="149"/>
    </row>
    <row r="99" spans="1:29">
      <c r="A99" s="99"/>
      <c r="B99" s="27" t="s">
        <v>101</v>
      </c>
      <c r="C99" s="57" t="s">
        <v>94</v>
      </c>
      <c r="D99" s="100">
        <v>60</v>
      </c>
      <c r="E99" s="136">
        <f t="shared" si="160"/>
        <v>61</v>
      </c>
      <c r="F99" s="136">
        <v>20</v>
      </c>
      <c r="G99" s="136">
        <f t="shared" ref="G99:G102" si="189">SUM(H99:J99)</f>
        <v>12</v>
      </c>
      <c r="H99" s="161">
        <f>SUM([5]total_infor!H99)</f>
        <v>1</v>
      </c>
      <c r="I99" s="161">
        <f>SUM([5]total_infor!I99)</f>
        <v>10</v>
      </c>
      <c r="J99" s="161">
        <f>SUM([5]total_infor!J99)</f>
        <v>1</v>
      </c>
      <c r="K99" s="136">
        <v>10</v>
      </c>
      <c r="L99" s="136">
        <f t="shared" ref="L99:L102" si="190">SUM(M99:O99)</f>
        <v>19</v>
      </c>
      <c r="M99" s="161">
        <f>SUM([5]total_infor!M99)</f>
        <v>3</v>
      </c>
      <c r="N99" s="161">
        <f>SUM([5]total_infor!N99)</f>
        <v>2</v>
      </c>
      <c r="O99" s="161">
        <f>SUM([5]total_infor!O99)</f>
        <v>14</v>
      </c>
      <c r="P99" s="136">
        <v>10</v>
      </c>
      <c r="Q99" s="136">
        <f t="shared" ref="Q99:Q102" si="191">SUM(R99:T99)</f>
        <v>0</v>
      </c>
      <c r="R99" s="161">
        <f>SUM([5]total_infor!R99)</f>
        <v>0</v>
      </c>
      <c r="S99" s="161">
        <f>SUM([5]total_infor!S99)</f>
        <v>0</v>
      </c>
      <c r="T99" s="161">
        <f>SUM([5]total_infor!T99)</f>
        <v>0</v>
      </c>
      <c r="U99" s="137">
        <v>20</v>
      </c>
      <c r="V99" s="136">
        <f t="shared" ref="V99:V102" si="192">SUM(W99:Y99)</f>
        <v>30</v>
      </c>
      <c r="W99" s="161">
        <f>SUM([5]total_infor!W99)</f>
        <v>5</v>
      </c>
      <c r="X99" s="161">
        <f>SUM([5]total_infor!X99)</f>
        <v>11</v>
      </c>
      <c r="Y99" s="161">
        <f>SUM([5]total_infor!Y99)</f>
        <v>14</v>
      </c>
      <c r="AA99" s="149" t="s">
        <v>375</v>
      </c>
    </row>
    <row r="100" spans="1:29">
      <c r="A100" s="75"/>
      <c r="B100" s="24" t="s">
        <v>102</v>
      </c>
      <c r="C100" s="55" t="s">
        <v>94</v>
      </c>
      <c r="D100" s="100">
        <v>600</v>
      </c>
      <c r="E100" s="136">
        <f t="shared" si="160"/>
        <v>607</v>
      </c>
      <c r="F100" s="136">
        <v>150</v>
      </c>
      <c r="G100" s="136">
        <f t="shared" si="189"/>
        <v>115</v>
      </c>
      <c r="H100" s="161">
        <f>SUM([5]total_infor!H100)</f>
        <v>15</v>
      </c>
      <c r="I100" s="161">
        <f>SUM([5]total_infor!I100)</f>
        <v>30</v>
      </c>
      <c r="J100" s="161">
        <f>SUM([5]total_infor!J100)</f>
        <v>70</v>
      </c>
      <c r="K100" s="136">
        <v>150</v>
      </c>
      <c r="L100" s="136">
        <f t="shared" si="190"/>
        <v>182</v>
      </c>
      <c r="M100" s="161">
        <f>SUM([5]total_infor!M100)</f>
        <v>47</v>
      </c>
      <c r="N100" s="161">
        <f>SUM([5]total_infor!N100)</f>
        <v>0</v>
      </c>
      <c r="O100" s="161">
        <f>SUM([5]total_infor!O100)</f>
        <v>135</v>
      </c>
      <c r="P100" s="136">
        <v>150</v>
      </c>
      <c r="Q100" s="136">
        <f t="shared" si="191"/>
        <v>160</v>
      </c>
      <c r="R100" s="161">
        <f>SUM([5]total_infor!R100)</f>
        <v>0</v>
      </c>
      <c r="S100" s="161">
        <f>SUM([5]total_infor!S100)</f>
        <v>105</v>
      </c>
      <c r="T100" s="161">
        <f>SUM([5]total_infor!T100)</f>
        <v>55</v>
      </c>
      <c r="U100" s="137">
        <v>150</v>
      </c>
      <c r="V100" s="136">
        <f t="shared" si="192"/>
        <v>150</v>
      </c>
      <c r="W100" s="161">
        <f>SUM([5]total_infor!W100)</f>
        <v>0</v>
      </c>
      <c r="X100" s="161">
        <f>SUM([5]total_infor!X100)</f>
        <v>110</v>
      </c>
      <c r="Y100" s="161">
        <f>SUM([5]total_infor!Y100)</f>
        <v>40</v>
      </c>
      <c r="AA100" s="149" t="s">
        <v>375</v>
      </c>
    </row>
    <row r="101" spans="1:29">
      <c r="A101" s="75"/>
      <c r="B101" s="24" t="s">
        <v>246</v>
      </c>
      <c r="C101" s="55" t="s">
        <v>103</v>
      </c>
      <c r="D101" s="100">
        <v>140</v>
      </c>
      <c r="E101" s="136">
        <f t="shared" si="160"/>
        <v>152</v>
      </c>
      <c r="F101" s="136">
        <v>40</v>
      </c>
      <c r="G101" s="136">
        <f t="shared" si="189"/>
        <v>3</v>
      </c>
      <c r="H101" s="161">
        <f>SUM([5]total_infor!H101)</f>
        <v>2</v>
      </c>
      <c r="I101" s="161">
        <f>SUM([5]total_infor!I101)</f>
        <v>1</v>
      </c>
      <c r="J101" s="161">
        <f>SUM([5]total_infor!J101)</f>
        <v>0</v>
      </c>
      <c r="K101" s="136">
        <v>30</v>
      </c>
      <c r="L101" s="136">
        <f t="shared" si="190"/>
        <v>81</v>
      </c>
      <c r="M101" s="161">
        <f>SUM([5]total_infor!M101)</f>
        <v>14</v>
      </c>
      <c r="N101" s="161">
        <f>SUM([5]total_infor!N101)</f>
        <v>38</v>
      </c>
      <c r="O101" s="161">
        <f>SUM([5]total_infor!O101)</f>
        <v>29</v>
      </c>
      <c r="P101" s="136">
        <v>40</v>
      </c>
      <c r="Q101" s="136">
        <f t="shared" si="191"/>
        <v>22</v>
      </c>
      <c r="R101" s="161">
        <f>SUM([5]total_infor!R101)</f>
        <v>6</v>
      </c>
      <c r="S101" s="161">
        <f>SUM([5]total_infor!S101)</f>
        <v>0</v>
      </c>
      <c r="T101" s="161">
        <f>SUM([5]total_infor!T101)</f>
        <v>16</v>
      </c>
      <c r="U101" s="137">
        <v>30</v>
      </c>
      <c r="V101" s="136">
        <f t="shared" si="192"/>
        <v>46</v>
      </c>
      <c r="W101" s="161">
        <f>SUM([5]total_infor!W101)</f>
        <v>7</v>
      </c>
      <c r="X101" s="161">
        <f>SUM([5]total_infor!X101)</f>
        <v>0</v>
      </c>
      <c r="Y101" s="161">
        <f>SUM([5]total_infor!Y101)</f>
        <v>39</v>
      </c>
      <c r="AA101" s="149" t="s">
        <v>375</v>
      </c>
    </row>
    <row r="102" spans="1:29">
      <c r="A102" s="75"/>
      <c r="B102" s="24" t="s">
        <v>244</v>
      </c>
      <c r="C102" s="55" t="s">
        <v>245</v>
      </c>
      <c r="D102" s="100">
        <v>30</v>
      </c>
      <c r="E102" s="136">
        <f t="shared" si="160"/>
        <v>36</v>
      </c>
      <c r="F102" s="136">
        <v>15</v>
      </c>
      <c r="G102" s="136">
        <f t="shared" si="189"/>
        <v>0</v>
      </c>
      <c r="H102" s="161">
        <f>SUM([5]total_infor!H102)</f>
        <v>0</v>
      </c>
      <c r="I102" s="161">
        <f>SUM([5]total_infor!I102)</f>
        <v>0</v>
      </c>
      <c r="J102" s="161">
        <f>SUM([5]total_infor!J102)</f>
        <v>0</v>
      </c>
      <c r="K102" s="136">
        <v>0</v>
      </c>
      <c r="L102" s="136">
        <f t="shared" si="190"/>
        <v>0</v>
      </c>
      <c r="M102" s="161">
        <f>SUM([5]total_infor!M102)</f>
        <v>0</v>
      </c>
      <c r="N102" s="161">
        <f>SUM([5]total_infor!N102)</f>
        <v>0</v>
      </c>
      <c r="O102" s="161">
        <f>SUM([5]total_infor!O102)</f>
        <v>0</v>
      </c>
      <c r="P102" s="136">
        <v>15</v>
      </c>
      <c r="Q102" s="136">
        <f t="shared" si="191"/>
        <v>0</v>
      </c>
      <c r="R102" s="161">
        <f>SUM([5]total_infor!R102)</f>
        <v>0</v>
      </c>
      <c r="S102" s="161">
        <f>SUM([5]total_infor!S102)</f>
        <v>0</v>
      </c>
      <c r="T102" s="161">
        <f>SUM([5]total_infor!T102)</f>
        <v>0</v>
      </c>
      <c r="U102" s="137">
        <v>0</v>
      </c>
      <c r="V102" s="136">
        <f t="shared" si="192"/>
        <v>36</v>
      </c>
      <c r="W102" s="161">
        <f>SUM([5]total_infor!W102)</f>
        <v>20</v>
      </c>
      <c r="X102" s="161">
        <f>SUM([5]total_infor!X102)</f>
        <v>0</v>
      </c>
      <c r="Y102" s="161">
        <f>SUM([5]total_infor!Y102)</f>
        <v>16</v>
      </c>
      <c r="AA102" s="149" t="s">
        <v>375</v>
      </c>
    </row>
    <row r="103" spans="1:29" ht="51.75">
      <c r="A103" s="75"/>
      <c r="B103" s="29" t="s">
        <v>104</v>
      </c>
      <c r="C103" s="50" t="s">
        <v>105</v>
      </c>
      <c r="D103" s="100">
        <f t="shared" ref="D103" si="193">SUM(D104,D107,D108,D111,D114)</f>
        <v>49755</v>
      </c>
      <c r="E103" s="136">
        <f t="shared" si="160"/>
        <v>56004</v>
      </c>
      <c r="F103" s="136">
        <f t="shared" ref="F103" si="194">SUM(F104,F107,F108,F111,F114)</f>
        <v>13239</v>
      </c>
      <c r="G103" s="136">
        <f t="shared" ref="G103:K103" si="195">SUM(G104,G107,G108,G111,G114)</f>
        <v>12782</v>
      </c>
      <c r="H103" s="136">
        <f t="shared" si="195"/>
        <v>5424</v>
      </c>
      <c r="I103" s="136">
        <f t="shared" si="195"/>
        <v>3876</v>
      </c>
      <c r="J103" s="136">
        <f t="shared" si="195"/>
        <v>3482</v>
      </c>
      <c r="K103" s="136">
        <f t="shared" si="195"/>
        <v>14368</v>
      </c>
      <c r="L103" s="136">
        <f t="shared" ref="L103:P103" si="196">SUM(L104,L107,L108,L111,L114)</f>
        <v>17558</v>
      </c>
      <c r="M103" s="136">
        <f t="shared" si="196"/>
        <v>3024</v>
      </c>
      <c r="N103" s="136">
        <f t="shared" si="196"/>
        <v>5298</v>
      </c>
      <c r="O103" s="136">
        <f t="shared" si="196"/>
        <v>9236</v>
      </c>
      <c r="P103" s="136">
        <f t="shared" si="196"/>
        <v>11759</v>
      </c>
      <c r="Q103" s="136">
        <f t="shared" ref="Q103:T103" si="197">SUM(Q104,Q107,Q108,Q111,Q114)</f>
        <v>11711</v>
      </c>
      <c r="R103" s="136">
        <f t="shared" si="197"/>
        <v>4403</v>
      </c>
      <c r="S103" s="136">
        <f t="shared" si="197"/>
        <v>4021</v>
      </c>
      <c r="T103" s="136">
        <f t="shared" si="197"/>
        <v>3287</v>
      </c>
      <c r="U103" s="136">
        <f t="shared" ref="U103:X103" si="198">SUM(U104,U107,U108,U111,U114)</f>
        <v>10389</v>
      </c>
      <c r="V103" s="136">
        <f t="shared" si="198"/>
        <v>13953</v>
      </c>
      <c r="W103" s="136">
        <f t="shared" si="198"/>
        <v>6042</v>
      </c>
      <c r="X103" s="136">
        <f t="shared" si="198"/>
        <v>4043</v>
      </c>
      <c r="Y103" s="136">
        <f>SUM(Y104,Y107,Y108,Y111,Y114)</f>
        <v>3868</v>
      </c>
      <c r="Z103" s="117" t="s">
        <v>317</v>
      </c>
      <c r="AA103" s="149"/>
      <c r="AC103" s="64" t="s">
        <v>393</v>
      </c>
    </row>
    <row r="104" spans="1:29">
      <c r="A104" s="75"/>
      <c r="B104" s="24" t="s">
        <v>106</v>
      </c>
      <c r="C104" s="55" t="s">
        <v>61</v>
      </c>
      <c r="D104" s="100">
        <f t="shared" ref="D104" si="199">SUM(D105:D106)</f>
        <v>34810</v>
      </c>
      <c r="E104" s="136">
        <f t="shared" si="160"/>
        <v>37505</v>
      </c>
      <c r="F104" s="136">
        <f t="shared" ref="F104" si="200">SUM(F105:F106)</f>
        <v>9420</v>
      </c>
      <c r="G104" s="136">
        <f t="shared" ref="G104:K104" si="201">SUM(G105:G106)</f>
        <v>7981</v>
      </c>
      <c r="H104" s="136">
        <f t="shared" si="201"/>
        <v>3668</v>
      </c>
      <c r="I104" s="136">
        <f t="shared" si="201"/>
        <v>2479</v>
      </c>
      <c r="J104" s="136">
        <f t="shared" si="201"/>
        <v>1834</v>
      </c>
      <c r="K104" s="136">
        <f t="shared" si="201"/>
        <v>10732</v>
      </c>
      <c r="L104" s="136">
        <f t="shared" ref="L104:P104" si="202">SUM(L105:L106)</f>
        <v>13337</v>
      </c>
      <c r="M104" s="136">
        <f t="shared" si="202"/>
        <v>1530</v>
      </c>
      <c r="N104" s="136">
        <f t="shared" si="202"/>
        <v>3518</v>
      </c>
      <c r="O104" s="136">
        <f t="shared" si="202"/>
        <v>8289</v>
      </c>
      <c r="P104" s="136">
        <f t="shared" si="202"/>
        <v>7933</v>
      </c>
      <c r="Q104" s="136">
        <f t="shared" ref="Q104:T104" si="203">SUM(Q105:Q106)</f>
        <v>8051</v>
      </c>
      <c r="R104" s="136">
        <f t="shared" si="203"/>
        <v>3226</v>
      </c>
      <c r="S104" s="136">
        <f t="shared" si="203"/>
        <v>2947</v>
      </c>
      <c r="T104" s="136">
        <f t="shared" si="203"/>
        <v>1878</v>
      </c>
      <c r="U104" s="136">
        <f t="shared" ref="U104:X104" si="204">SUM(U105:U106)</f>
        <v>6725</v>
      </c>
      <c r="V104" s="136">
        <f t="shared" si="204"/>
        <v>8136</v>
      </c>
      <c r="W104" s="136">
        <f t="shared" si="204"/>
        <v>3258</v>
      </c>
      <c r="X104" s="136">
        <f t="shared" si="204"/>
        <v>3207</v>
      </c>
      <c r="Y104" s="136">
        <f>SUM(Y105:Y106)</f>
        <v>1671</v>
      </c>
      <c r="Z104" s="115" t="s">
        <v>313</v>
      </c>
      <c r="AA104" s="149"/>
    </row>
    <row r="105" spans="1:29">
      <c r="A105" s="75"/>
      <c r="B105" s="24" t="s">
        <v>107</v>
      </c>
      <c r="C105" s="55" t="s">
        <v>61</v>
      </c>
      <c r="D105" s="100">
        <v>13226</v>
      </c>
      <c r="E105" s="136">
        <f t="shared" si="160"/>
        <v>16985</v>
      </c>
      <c r="F105" s="136">
        <v>2624</v>
      </c>
      <c r="G105" s="136">
        <f t="shared" ref="G105:G107" si="205">SUM(H105:J105)</f>
        <v>4164</v>
      </c>
      <c r="H105" s="162">
        <f>SUM([2]total_technic!H105)</f>
        <v>1937</v>
      </c>
      <c r="I105" s="162">
        <f>SUM([2]total_technic!I105)</f>
        <v>987</v>
      </c>
      <c r="J105" s="162">
        <f>SUM([2]total_technic!J105)</f>
        <v>1240</v>
      </c>
      <c r="K105" s="136">
        <v>3936</v>
      </c>
      <c r="L105" s="136">
        <f t="shared" ref="L105:L107" si="206">SUM(M105:O105)</f>
        <v>4037</v>
      </c>
      <c r="M105" s="162">
        <f>SUM([2]total_technic!M105)</f>
        <v>1530</v>
      </c>
      <c r="N105" s="162">
        <f>SUM([2]total_technic!N105)</f>
        <v>1310</v>
      </c>
      <c r="O105" s="162">
        <f>SUM([2]total_technic!O105)</f>
        <v>1197</v>
      </c>
      <c r="P105" s="136">
        <v>3937</v>
      </c>
      <c r="Q105" s="136">
        <f t="shared" ref="Q105:Q107" si="207">SUM(R105:T105)</f>
        <v>4374</v>
      </c>
      <c r="R105" s="162">
        <f>SUM([2]total_technic!R105)</f>
        <v>1255</v>
      </c>
      <c r="S105" s="162">
        <f>SUM([2]total_technic!S105)</f>
        <v>1541</v>
      </c>
      <c r="T105" s="162">
        <f>SUM([2]total_technic!T105)</f>
        <v>1578</v>
      </c>
      <c r="U105" s="137">
        <v>2729</v>
      </c>
      <c r="V105" s="136">
        <f t="shared" ref="V105:V107" si="208">SUM(W105:Y105)</f>
        <v>4410</v>
      </c>
      <c r="W105" s="162">
        <f>SUM([2]total_technic!W105)</f>
        <v>1506</v>
      </c>
      <c r="X105" s="162">
        <f>SUM([2]total_technic!X105)</f>
        <v>1233</v>
      </c>
      <c r="Y105" s="162">
        <f>SUM([2]total_technic!Y105)</f>
        <v>1671</v>
      </c>
      <c r="Z105" s="119"/>
      <c r="AA105" s="149" t="s">
        <v>376</v>
      </c>
    </row>
    <row r="106" spans="1:29" ht="34.5">
      <c r="A106" s="75"/>
      <c r="B106" s="24" t="s">
        <v>261</v>
      </c>
      <c r="C106" s="55" t="s">
        <v>61</v>
      </c>
      <c r="D106" s="100">
        <v>21584</v>
      </c>
      <c r="E106" s="136">
        <f t="shared" si="160"/>
        <v>20520</v>
      </c>
      <c r="F106" s="136">
        <v>6796</v>
      </c>
      <c r="G106" s="136">
        <f t="shared" si="205"/>
        <v>3817</v>
      </c>
      <c r="H106" s="163">
        <f>SUM([3]total_branch!H106)</f>
        <v>1731</v>
      </c>
      <c r="I106" s="163">
        <f>SUM([3]total_branch!I106)</f>
        <v>1492</v>
      </c>
      <c r="J106" s="163">
        <f>SUM([3]total_branch!J106)</f>
        <v>594</v>
      </c>
      <c r="K106" s="136">
        <v>6796</v>
      </c>
      <c r="L106" s="136">
        <f t="shared" si="206"/>
        <v>9300</v>
      </c>
      <c r="M106" s="163">
        <f>SUM([3]total_branch!M106)</f>
        <v>0</v>
      </c>
      <c r="N106" s="163">
        <f>SUM([3]total_branch!N106)</f>
        <v>2208</v>
      </c>
      <c r="O106" s="163">
        <f>SUM([3]total_branch!O106)</f>
        <v>7092</v>
      </c>
      <c r="P106" s="136">
        <v>3996</v>
      </c>
      <c r="Q106" s="136">
        <f t="shared" si="207"/>
        <v>3677</v>
      </c>
      <c r="R106" s="163">
        <f>SUM([3]total_branch!R106)</f>
        <v>1971</v>
      </c>
      <c r="S106" s="163">
        <f>SUM([3]total_branch!S106)</f>
        <v>1406</v>
      </c>
      <c r="T106" s="163">
        <f>SUM([3]total_branch!T106)</f>
        <v>300</v>
      </c>
      <c r="U106" s="136">
        <v>3996</v>
      </c>
      <c r="V106" s="136">
        <f t="shared" si="208"/>
        <v>3726</v>
      </c>
      <c r="W106" s="163">
        <f>SUM([3]total_branch!W106)</f>
        <v>1752</v>
      </c>
      <c r="X106" s="163">
        <f>SUM([3]total_branch!X106)</f>
        <v>1974</v>
      </c>
      <c r="Y106" s="163">
        <f>SUM([3]total_branch!Y106)</f>
        <v>0</v>
      </c>
      <c r="AA106" s="149" t="s">
        <v>372</v>
      </c>
    </row>
    <row r="107" spans="1:29">
      <c r="A107" s="75"/>
      <c r="B107" s="24" t="s">
        <v>108</v>
      </c>
      <c r="C107" s="55" t="s">
        <v>61</v>
      </c>
      <c r="D107" s="100">
        <v>6100</v>
      </c>
      <c r="E107" s="136">
        <f t="shared" si="160"/>
        <v>6282</v>
      </c>
      <c r="F107" s="136">
        <v>1600</v>
      </c>
      <c r="G107" s="136">
        <f t="shared" si="205"/>
        <v>1993</v>
      </c>
      <c r="H107" s="159">
        <f>SUM([4]total_service!H107)</f>
        <v>700</v>
      </c>
      <c r="I107" s="159">
        <f>SUM([4]total_service!I107)</f>
        <v>681</v>
      </c>
      <c r="J107" s="159">
        <f>SUM([4]total_service!J107)</f>
        <v>612</v>
      </c>
      <c r="K107" s="136">
        <v>1450</v>
      </c>
      <c r="L107" s="136">
        <f t="shared" si="206"/>
        <v>1842</v>
      </c>
      <c r="M107" s="159">
        <f>SUM([4]total_service!M107)</f>
        <v>695</v>
      </c>
      <c r="N107" s="159">
        <f>SUM([4]total_service!N107)</f>
        <v>647</v>
      </c>
      <c r="O107" s="159">
        <f>SUM([4]total_service!O107)</f>
        <v>500</v>
      </c>
      <c r="P107" s="136">
        <v>1580</v>
      </c>
      <c r="Q107" s="136">
        <f t="shared" si="207"/>
        <v>1637</v>
      </c>
      <c r="R107" s="159">
        <f>SUM([4]total_service!R107)</f>
        <v>555</v>
      </c>
      <c r="S107" s="159">
        <f>SUM([4]total_service!S107)</f>
        <v>586</v>
      </c>
      <c r="T107" s="159">
        <f>SUM([4]total_service!T107)</f>
        <v>496</v>
      </c>
      <c r="U107" s="137">
        <v>1470</v>
      </c>
      <c r="V107" s="136">
        <f t="shared" si="208"/>
        <v>810</v>
      </c>
      <c r="W107" s="159">
        <f>SUM([4]total_service!W107)</f>
        <v>404</v>
      </c>
      <c r="X107" s="159">
        <f>SUM([4]total_service!X107)</f>
        <v>279</v>
      </c>
      <c r="Y107" s="159">
        <f>SUM([4]total_service!Y107)</f>
        <v>127</v>
      </c>
      <c r="AA107" s="149" t="s">
        <v>373</v>
      </c>
    </row>
    <row r="108" spans="1:29">
      <c r="A108" s="75"/>
      <c r="B108" s="24" t="s">
        <v>109</v>
      </c>
      <c r="C108" s="55" t="s">
        <v>70</v>
      </c>
      <c r="D108" s="100">
        <f t="shared" ref="D108" si="209">SUM(D109:D110)</f>
        <v>7980</v>
      </c>
      <c r="E108" s="136">
        <f t="shared" si="160"/>
        <v>10228</v>
      </c>
      <c r="F108" s="136">
        <f t="shared" ref="F108" si="210">SUM(F109:F110)</f>
        <v>1995</v>
      </c>
      <c r="G108" s="136">
        <f t="shared" ref="G108:K108" si="211">SUM(G109:G110)</f>
        <v>2133</v>
      </c>
      <c r="H108" s="136">
        <f t="shared" si="211"/>
        <v>818</v>
      </c>
      <c r="I108" s="136">
        <f t="shared" si="211"/>
        <v>534</v>
      </c>
      <c r="J108" s="136">
        <f t="shared" si="211"/>
        <v>781</v>
      </c>
      <c r="K108" s="136">
        <f t="shared" si="211"/>
        <v>1995</v>
      </c>
      <c r="L108" s="136">
        <f t="shared" ref="L108:P108" si="212">SUM(L109:L110)</f>
        <v>1842</v>
      </c>
      <c r="M108" s="136">
        <f t="shared" si="212"/>
        <v>698</v>
      </c>
      <c r="N108" s="136">
        <f t="shared" si="212"/>
        <v>1072</v>
      </c>
      <c r="O108" s="136">
        <f t="shared" si="212"/>
        <v>72</v>
      </c>
      <c r="P108" s="136">
        <f t="shared" si="212"/>
        <v>1995</v>
      </c>
      <c r="Q108" s="136">
        <f t="shared" ref="Q108:T108" si="213">SUM(Q109:Q110)</f>
        <v>1487</v>
      </c>
      <c r="R108" s="136">
        <f t="shared" si="213"/>
        <v>201</v>
      </c>
      <c r="S108" s="136">
        <f t="shared" si="213"/>
        <v>462</v>
      </c>
      <c r="T108" s="136">
        <f t="shared" si="213"/>
        <v>824</v>
      </c>
      <c r="U108" s="136">
        <f t="shared" ref="U108:X108" si="214">SUM(U109:U110)</f>
        <v>1995</v>
      </c>
      <c r="V108" s="136">
        <f t="shared" si="214"/>
        <v>4766</v>
      </c>
      <c r="W108" s="136">
        <f t="shared" si="214"/>
        <v>2267</v>
      </c>
      <c r="X108" s="136">
        <f t="shared" si="214"/>
        <v>506</v>
      </c>
      <c r="Y108" s="136">
        <f>SUM(Y109:Y110)</f>
        <v>1993</v>
      </c>
      <c r="Z108" s="115" t="s">
        <v>314</v>
      </c>
      <c r="AA108" s="149"/>
    </row>
    <row r="109" spans="1:29">
      <c r="A109" s="75"/>
      <c r="B109" s="24" t="s">
        <v>107</v>
      </c>
      <c r="C109" s="55" t="s">
        <v>70</v>
      </c>
      <c r="D109" s="100">
        <v>5220</v>
      </c>
      <c r="E109" s="136">
        <f t="shared" si="160"/>
        <v>6138</v>
      </c>
      <c r="F109" s="136">
        <v>1305</v>
      </c>
      <c r="G109" s="136">
        <f t="shared" ref="G109:G110" si="215">SUM(H109:J109)</f>
        <v>2133</v>
      </c>
      <c r="H109" s="162">
        <f>SUM([2]total_technic!H109)</f>
        <v>818</v>
      </c>
      <c r="I109" s="162">
        <f>SUM([2]total_technic!I109)</f>
        <v>534</v>
      </c>
      <c r="J109" s="162">
        <f>SUM([2]total_technic!J109)</f>
        <v>781</v>
      </c>
      <c r="K109" s="136">
        <v>1305</v>
      </c>
      <c r="L109" s="136">
        <f t="shared" ref="L109:L110" si="216">SUM(M109:O109)</f>
        <v>1002</v>
      </c>
      <c r="M109" s="162">
        <f>SUM([2]total_technic!M109)</f>
        <v>698</v>
      </c>
      <c r="N109" s="162">
        <f>SUM([2]total_technic!N109)</f>
        <v>232</v>
      </c>
      <c r="O109" s="162">
        <f>SUM([2]total_technic!O109)</f>
        <v>72</v>
      </c>
      <c r="P109" s="136">
        <v>1305</v>
      </c>
      <c r="Q109" s="136">
        <f t="shared" ref="Q109:Q110" si="217">SUM(R109:T109)</f>
        <v>1487</v>
      </c>
      <c r="R109" s="162">
        <f>SUM([2]total_technic!R109)</f>
        <v>201</v>
      </c>
      <c r="S109" s="162">
        <f>SUM([2]total_technic!S109)</f>
        <v>462</v>
      </c>
      <c r="T109" s="162">
        <f>SUM([2]total_technic!T109)</f>
        <v>824</v>
      </c>
      <c r="U109" s="137">
        <v>1305</v>
      </c>
      <c r="V109" s="136">
        <f t="shared" ref="V109:V110" si="218">SUM(W109:Y109)</f>
        <v>1516</v>
      </c>
      <c r="W109" s="162">
        <f>SUM([2]total_technic!W109)</f>
        <v>427</v>
      </c>
      <c r="X109" s="162">
        <f>SUM([2]total_technic!X109)</f>
        <v>506</v>
      </c>
      <c r="Y109" s="162">
        <f>SUM([2]total_technic!Y109)</f>
        <v>583</v>
      </c>
      <c r="AA109" s="149" t="s">
        <v>376</v>
      </c>
    </row>
    <row r="110" spans="1:29">
      <c r="A110" s="75"/>
      <c r="B110" s="24" t="s">
        <v>110</v>
      </c>
      <c r="C110" s="55" t="s">
        <v>70</v>
      </c>
      <c r="D110" s="100">
        <v>2760</v>
      </c>
      <c r="E110" s="136">
        <f t="shared" si="160"/>
        <v>4090</v>
      </c>
      <c r="F110" s="136">
        <v>690</v>
      </c>
      <c r="G110" s="136">
        <f t="shared" si="215"/>
        <v>0</v>
      </c>
      <c r="H110" s="163">
        <f>SUM([3]total_branch!H110)</f>
        <v>0</v>
      </c>
      <c r="I110" s="163">
        <f>SUM([3]total_branch!I110)</f>
        <v>0</v>
      </c>
      <c r="J110" s="163">
        <f>SUM([3]total_branch!J110)</f>
        <v>0</v>
      </c>
      <c r="K110" s="136">
        <v>690</v>
      </c>
      <c r="L110" s="136">
        <f t="shared" si="216"/>
        <v>840</v>
      </c>
      <c r="M110" s="163">
        <f>SUM([3]total_branch!M110)</f>
        <v>0</v>
      </c>
      <c r="N110" s="163">
        <f>SUM([3]total_branch!N110)</f>
        <v>840</v>
      </c>
      <c r="O110" s="163">
        <f>SUM([3]total_branch!O110)</f>
        <v>0</v>
      </c>
      <c r="P110" s="136">
        <v>690</v>
      </c>
      <c r="Q110" s="136">
        <f t="shared" si="217"/>
        <v>0</v>
      </c>
      <c r="R110" s="163">
        <f>SUM([3]total_branch!R110)</f>
        <v>0</v>
      </c>
      <c r="S110" s="163">
        <f>SUM([3]total_branch!S110)</f>
        <v>0</v>
      </c>
      <c r="T110" s="163">
        <f>SUM([3]total_branch!T110)</f>
        <v>0</v>
      </c>
      <c r="U110" s="137">
        <v>690</v>
      </c>
      <c r="V110" s="136">
        <f t="shared" si="218"/>
        <v>3250</v>
      </c>
      <c r="W110" s="163">
        <f>SUM([3]total_branch!W110)</f>
        <v>1840</v>
      </c>
      <c r="X110" s="163">
        <f>SUM([3]total_branch!X110)</f>
        <v>0</v>
      </c>
      <c r="Y110" s="163">
        <f>SUM([3]total_branch!Y110)</f>
        <v>1410</v>
      </c>
      <c r="AA110" s="149" t="s">
        <v>372</v>
      </c>
    </row>
    <row r="111" spans="1:29" ht="34.5">
      <c r="A111" s="75"/>
      <c r="B111" s="24" t="s">
        <v>111</v>
      </c>
      <c r="C111" s="55" t="s">
        <v>112</v>
      </c>
      <c r="D111" s="100">
        <f t="shared" ref="D111" si="219">SUM(D112:D113)</f>
        <v>375</v>
      </c>
      <c r="E111" s="136">
        <f t="shared" si="160"/>
        <v>1384</v>
      </c>
      <c r="F111" s="136">
        <f t="shared" ref="F111" si="220">SUM(F112:F113)</f>
        <v>84</v>
      </c>
      <c r="G111" s="136">
        <f t="shared" ref="G111:K111" si="221">SUM(G112:G113)</f>
        <v>568</v>
      </c>
      <c r="H111" s="136">
        <f t="shared" si="221"/>
        <v>212</v>
      </c>
      <c r="I111" s="136">
        <f t="shared" si="221"/>
        <v>166</v>
      </c>
      <c r="J111" s="136">
        <f t="shared" si="221"/>
        <v>190</v>
      </c>
      <c r="K111" s="136">
        <f t="shared" si="221"/>
        <v>86</v>
      </c>
      <c r="L111" s="136">
        <f t="shared" ref="L111:P111" si="222">SUM(L112:L113)</f>
        <v>321</v>
      </c>
      <c r="M111" s="136">
        <f t="shared" si="222"/>
        <v>40</v>
      </c>
      <c r="N111" s="136">
        <f t="shared" si="222"/>
        <v>10</v>
      </c>
      <c r="O111" s="136">
        <f t="shared" si="222"/>
        <v>271</v>
      </c>
      <c r="P111" s="136">
        <f t="shared" si="222"/>
        <v>121</v>
      </c>
      <c r="Q111" s="136">
        <f t="shared" ref="Q111:T111" si="223">SUM(Q112:Q113)</f>
        <v>396</v>
      </c>
      <c r="R111" s="136">
        <f t="shared" si="223"/>
        <v>360</v>
      </c>
      <c r="S111" s="136">
        <f t="shared" si="223"/>
        <v>0</v>
      </c>
      <c r="T111" s="136">
        <f t="shared" si="223"/>
        <v>36</v>
      </c>
      <c r="U111" s="136">
        <f t="shared" ref="U111:X111" si="224">SUM(U112:U113)</f>
        <v>84</v>
      </c>
      <c r="V111" s="136">
        <f t="shared" si="224"/>
        <v>99</v>
      </c>
      <c r="W111" s="136">
        <f t="shared" si="224"/>
        <v>99</v>
      </c>
      <c r="X111" s="136">
        <f t="shared" si="224"/>
        <v>0</v>
      </c>
      <c r="Y111" s="136">
        <f>SUM(Y112:Y113)</f>
        <v>0</v>
      </c>
      <c r="Z111" s="115" t="s">
        <v>315</v>
      </c>
      <c r="AA111" s="149"/>
    </row>
    <row r="112" spans="1:29">
      <c r="A112" s="75"/>
      <c r="B112" s="24" t="s">
        <v>107</v>
      </c>
      <c r="C112" s="55" t="s">
        <v>113</v>
      </c>
      <c r="D112" s="100">
        <v>340</v>
      </c>
      <c r="E112" s="136">
        <f t="shared" si="160"/>
        <v>1384</v>
      </c>
      <c r="F112" s="136">
        <v>84</v>
      </c>
      <c r="G112" s="136">
        <f t="shared" ref="G112:G113" si="225">SUM(H112:J112)</f>
        <v>568</v>
      </c>
      <c r="H112" s="162">
        <f>SUM([2]total_technic!H112)</f>
        <v>212</v>
      </c>
      <c r="I112" s="162">
        <f>SUM([2]total_technic!I112)</f>
        <v>166</v>
      </c>
      <c r="J112" s="162">
        <f>SUM([2]total_technic!J112)</f>
        <v>190</v>
      </c>
      <c r="K112" s="136">
        <v>86</v>
      </c>
      <c r="L112" s="136">
        <f t="shared" ref="L112:L113" si="226">SUM(M112:O112)</f>
        <v>321</v>
      </c>
      <c r="M112" s="162">
        <f>SUM([2]total_technic!M112)</f>
        <v>40</v>
      </c>
      <c r="N112" s="162">
        <f>SUM([2]total_technic!N112)</f>
        <v>10</v>
      </c>
      <c r="O112" s="162">
        <f>SUM([2]total_technic!O112)</f>
        <v>271</v>
      </c>
      <c r="P112" s="136">
        <v>86</v>
      </c>
      <c r="Q112" s="136">
        <f t="shared" ref="Q112:Q113" si="227">SUM(R112:T112)</f>
        <v>396</v>
      </c>
      <c r="R112" s="162">
        <f>SUM([2]total_technic!R112)</f>
        <v>360</v>
      </c>
      <c r="S112" s="162">
        <f>SUM([2]total_technic!S112)</f>
        <v>0</v>
      </c>
      <c r="T112" s="162">
        <f>SUM([2]total_technic!T112)</f>
        <v>36</v>
      </c>
      <c r="U112" s="137">
        <v>84</v>
      </c>
      <c r="V112" s="136">
        <f t="shared" ref="V112:V113" si="228">SUM(W112:Y112)</f>
        <v>99</v>
      </c>
      <c r="W112" s="162">
        <f>SUM([2]total_technic!W112)</f>
        <v>99</v>
      </c>
      <c r="X112" s="162">
        <f>SUM([2]total_technic!X112)</f>
        <v>0</v>
      </c>
      <c r="Y112" s="162">
        <f>SUM([2]total_technic!Y112)</f>
        <v>0</v>
      </c>
      <c r="AA112" s="149" t="s">
        <v>376</v>
      </c>
    </row>
    <row r="113" spans="1:27">
      <c r="A113" s="75"/>
      <c r="B113" s="24" t="s">
        <v>114</v>
      </c>
      <c r="C113" s="55" t="s">
        <v>79</v>
      </c>
      <c r="D113" s="100">
        <v>35</v>
      </c>
      <c r="E113" s="136">
        <f t="shared" si="160"/>
        <v>0</v>
      </c>
      <c r="F113" s="136">
        <v>0</v>
      </c>
      <c r="G113" s="136">
        <f t="shared" si="225"/>
        <v>0</v>
      </c>
      <c r="H113" s="162">
        <f>SUM([2]total_technic!H113)</f>
        <v>0</v>
      </c>
      <c r="I113" s="162">
        <f>SUM([2]total_technic!I113)</f>
        <v>0</v>
      </c>
      <c r="J113" s="162">
        <f>SUM([2]total_technic!J113)</f>
        <v>0</v>
      </c>
      <c r="K113" s="136">
        <v>0</v>
      </c>
      <c r="L113" s="136">
        <f t="shared" si="226"/>
        <v>0</v>
      </c>
      <c r="M113" s="162">
        <f>SUM([2]total_technic!M113)</f>
        <v>0</v>
      </c>
      <c r="N113" s="162">
        <f>SUM([2]total_technic!N113)</f>
        <v>0</v>
      </c>
      <c r="O113" s="162">
        <f>SUM([2]total_technic!O113)</f>
        <v>0</v>
      </c>
      <c r="P113" s="136">
        <v>35</v>
      </c>
      <c r="Q113" s="136">
        <f t="shared" si="227"/>
        <v>0</v>
      </c>
      <c r="R113" s="162">
        <f>SUM([2]total_technic!R113)</f>
        <v>0</v>
      </c>
      <c r="S113" s="162">
        <f>SUM([2]total_technic!S113)</f>
        <v>0</v>
      </c>
      <c r="T113" s="162">
        <f>SUM([2]total_technic!T113)</f>
        <v>0</v>
      </c>
      <c r="U113" s="137">
        <v>0</v>
      </c>
      <c r="V113" s="136">
        <f t="shared" si="228"/>
        <v>0</v>
      </c>
      <c r="W113" s="162">
        <f>SUM([2]total_technic!W113)</f>
        <v>0</v>
      </c>
      <c r="X113" s="162">
        <f>SUM([2]total_technic!X113)</f>
        <v>0</v>
      </c>
      <c r="Y113" s="162">
        <f>SUM([2]total_technic!Y113)</f>
        <v>0</v>
      </c>
      <c r="AA113" s="149" t="s">
        <v>371</v>
      </c>
    </row>
    <row r="114" spans="1:27">
      <c r="A114" s="75"/>
      <c r="B114" s="24" t="s">
        <v>115</v>
      </c>
      <c r="C114" s="55" t="s">
        <v>116</v>
      </c>
      <c r="D114" s="100">
        <f t="shared" ref="D114" si="229">SUM(D115:D118)</f>
        <v>490</v>
      </c>
      <c r="E114" s="136">
        <f t="shared" si="160"/>
        <v>605</v>
      </c>
      <c r="F114" s="136">
        <f t="shared" ref="F114" si="230">SUM(F115:F118)</f>
        <v>140</v>
      </c>
      <c r="G114" s="136">
        <f t="shared" ref="G114:K114" si="231">SUM(G115:G118)</f>
        <v>107</v>
      </c>
      <c r="H114" s="136">
        <f t="shared" si="231"/>
        <v>26</v>
      </c>
      <c r="I114" s="136">
        <f t="shared" si="231"/>
        <v>16</v>
      </c>
      <c r="J114" s="136">
        <f t="shared" si="231"/>
        <v>65</v>
      </c>
      <c r="K114" s="136">
        <f t="shared" si="231"/>
        <v>105</v>
      </c>
      <c r="L114" s="136">
        <f t="shared" ref="L114:P114" si="232">SUM(L115:L118)</f>
        <v>216</v>
      </c>
      <c r="M114" s="136">
        <f t="shared" si="232"/>
        <v>61</v>
      </c>
      <c r="N114" s="136">
        <f t="shared" si="232"/>
        <v>51</v>
      </c>
      <c r="O114" s="136">
        <f t="shared" si="232"/>
        <v>104</v>
      </c>
      <c r="P114" s="136">
        <f t="shared" si="232"/>
        <v>130</v>
      </c>
      <c r="Q114" s="136">
        <f t="shared" ref="Q114:T114" si="233">SUM(Q115:Q118)</f>
        <v>140</v>
      </c>
      <c r="R114" s="136">
        <f t="shared" si="233"/>
        <v>61</v>
      </c>
      <c r="S114" s="136">
        <f t="shared" si="233"/>
        <v>26</v>
      </c>
      <c r="T114" s="136">
        <f t="shared" si="233"/>
        <v>53</v>
      </c>
      <c r="U114" s="136">
        <f t="shared" ref="U114:X114" si="234">SUM(U115:U118)</f>
        <v>115</v>
      </c>
      <c r="V114" s="136">
        <f t="shared" si="234"/>
        <v>142</v>
      </c>
      <c r="W114" s="136">
        <f t="shared" si="234"/>
        <v>14</v>
      </c>
      <c r="X114" s="136">
        <f t="shared" si="234"/>
        <v>51</v>
      </c>
      <c r="Y114" s="136">
        <f>SUM(Y115:Y118)</f>
        <v>77</v>
      </c>
      <c r="Z114" s="115" t="s">
        <v>316</v>
      </c>
      <c r="AA114" s="149"/>
    </row>
    <row r="115" spans="1:27">
      <c r="A115" s="75"/>
      <c r="B115" s="24" t="s">
        <v>117</v>
      </c>
      <c r="C115" s="55" t="s">
        <v>116</v>
      </c>
      <c r="D115" s="100">
        <v>90</v>
      </c>
      <c r="E115" s="136">
        <f t="shared" si="160"/>
        <v>106</v>
      </c>
      <c r="F115" s="136">
        <v>35</v>
      </c>
      <c r="G115" s="136">
        <f t="shared" ref="G115:G118" si="235">SUM(H115:J115)</f>
        <v>10</v>
      </c>
      <c r="H115" s="161">
        <f>SUM([5]total_infor!H115)</f>
        <v>0</v>
      </c>
      <c r="I115" s="161">
        <f>SUM([5]total_infor!I115)</f>
        <v>10</v>
      </c>
      <c r="J115" s="161">
        <f>SUM([5]total_infor!J115)</f>
        <v>0</v>
      </c>
      <c r="K115" s="136">
        <v>10</v>
      </c>
      <c r="L115" s="136">
        <f t="shared" ref="L115:L118" si="236">SUM(M115:O115)</f>
        <v>0</v>
      </c>
      <c r="M115" s="161">
        <f>SUM([5]total_infor!M115)</f>
        <v>0</v>
      </c>
      <c r="N115" s="161">
        <f>SUM([5]total_infor!N115)</f>
        <v>0</v>
      </c>
      <c r="O115" s="161">
        <f>SUM([5]total_infor!O115)</f>
        <v>0</v>
      </c>
      <c r="P115" s="136">
        <v>25</v>
      </c>
      <c r="Q115" s="136">
        <f t="shared" ref="Q115:Q118" si="237">SUM(R115:T115)</f>
        <v>55</v>
      </c>
      <c r="R115" s="161">
        <f>SUM([5]total_infor!R115)</f>
        <v>45</v>
      </c>
      <c r="S115" s="161">
        <f>SUM([5]total_infor!S115)</f>
        <v>0</v>
      </c>
      <c r="T115" s="161">
        <f>SUM([5]total_infor!T115)</f>
        <v>10</v>
      </c>
      <c r="U115" s="137">
        <v>20</v>
      </c>
      <c r="V115" s="136">
        <f t="shared" ref="V115:V118" si="238">SUM(W115:Y115)</f>
        <v>41</v>
      </c>
      <c r="W115" s="161">
        <f>SUM([5]total_infor!W115)</f>
        <v>0</v>
      </c>
      <c r="X115" s="161">
        <f>SUM([5]total_infor!X115)</f>
        <v>26</v>
      </c>
      <c r="Y115" s="161">
        <f>SUM([5]total_infor!Y115)</f>
        <v>15</v>
      </c>
      <c r="AA115" s="149" t="s">
        <v>375</v>
      </c>
    </row>
    <row r="116" spans="1:27">
      <c r="A116" s="75"/>
      <c r="B116" s="24" t="s">
        <v>247</v>
      </c>
      <c r="C116" s="55" t="s">
        <v>116</v>
      </c>
      <c r="D116" s="100">
        <v>140</v>
      </c>
      <c r="E116" s="136">
        <f t="shared" si="160"/>
        <v>239</v>
      </c>
      <c r="F116" s="136">
        <v>40</v>
      </c>
      <c r="G116" s="136">
        <f t="shared" si="235"/>
        <v>16</v>
      </c>
      <c r="H116" s="161">
        <f>SUM([5]total_infor!H116)</f>
        <v>0</v>
      </c>
      <c r="I116" s="161">
        <f>SUM([5]total_infor!I116)</f>
        <v>1</v>
      </c>
      <c r="J116" s="161">
        <f>SUM([5]total_infor!J116)</f>
        <v>15</v>
      </c>
      <c r="K116" s="136">
        <v>30</v>
      </c>
      <c r="L116" s="136">
        <f t="shared" si="236"/>
        <v>128</v>
      </c>
      <c r="M116" s="161">
        <f>SUM([5]total_infor!M116)</f>
        <v>14</v>
      </c>
      <c r="N116" s="161">
        <f>SUM([5]total_infor!N116)</f>
        <v>51</v>
      </c>
      <c r="O116" s="161">
        <f>SUM([5]total_infor!O116)</f>
        <v>63</v>
      </c>
      <c r="P116" s="136">
        <v>40</v>
      </c>
      <c r="Q116" s="136">
        <f t="shared" si="237"/>
        <v>42</v>
      </c>
      <c r="R116" s="161">
        <f>SUM([5]total_infor!R116)</f>
        <v>15</v>
      </c>
      <c r="S116" s="161">
        <f>SUM([5]total_infor!S116)</f>
        <v>4</v>
      </c>
      <c r="T116" s="161">
        <f>SUM([5]total_infor!T116)</f>
        <v>23</v>
      </c>
      <c r="U116" s="137">
        <v>30</v>
      </c>
      <c r="V116" s="136">
        <f t="shared" si="238"/>
        <v>53</v>
      </c>
      <c r="W116" s="161">
        <f>SUM([5]total_infor!W116)</f>
        <v>14</v>
      </c>
      <c r="X116" s="161">
        <f>SUM([5]total_infor!X116)</f>
        <v>0</v>
      </c>
      <c r="Y116" s="161">
        <f>SUM([5]total_infor!Y116)</f>
        <v>39</v>
      </c>
      <c r="AA116" s="149" t="s">
        <v>375</v>
      </c>
    </row>
    <row r="117" spans="1:27">
      <c r="A117" s="75"/>
      <c r="B117" s="24" t="s">
        <v>248</v>
      </c>
      <c r="C117" s="55" t="s">
        <v>116</v>
      </c>
      <c r="D117" s="100">
        <v>20</v>
      </c>
      <c r="E117" s="136">
        <f t="shared" si="160"/>
        <v>20</v>
      </c>
      <c r="F117" s="136">
        <v>5</v>
      </c>
      <c r="G117" s="136">
        <f t="shared" si="235"/>
        <v>11</v>
      </c>
      <c r="H117" s="161">
        <f>SUM([5]total_infor!H117)</f>
        <v>6</v>
      </c>
      <c r="I117" s="161">
        <f>SUM([5]total_infor!I117)</f>
        <v>5</v>
      </c>
      <c r="J117" s="161">
        <f>SUM([5]total_infor!J117)</f>
        <v>0</v>
      </c>
      <c r="K117" s="136">
        <v>5</v>
      </c>
      <c r="L117" s="136">
        <f t="shared" si="236"/>
        <v>3</v>
      </c>
      <c r="M117" s="161">
        <f>SUM([5]total_infor!M117)</f>
        <v>0</v>
      </c>
      <c r="N117" s="161">
        <f>SUM([5]total_infor!N117)</f>
        <v>0</v>
      </c>
      <c r="O117" s="161">
        <f>SUM([5]total_infor!O117)</f>
        <v>3</v>
      </c>
      <c r="P117" s="136">
        <v>5</v>
      </c>
      <c r="Q117" s="136">
        <f t="shared" si="237"/>
        <v>3</v>
      </c>
      <c r="R117" s="161">
        <f>SUM([5]total_infor!R117)</f>
        <v>1</v>
      </c>
      <c r="S117" s="161">
        <f>SUM([5]total_infor!S117)</f>
        <v>2</v>
      </c>
      <c r="T117" s="161">
        <f>SUM([5]total_infor!T117)</f>
        <v>0</v>
      </c>
      <c r="U117" s="137">
        <v>5</v>
      </c>
      <c r="V117" s="136">
        <f t="shared" si="238"/>
        <v>3</v>
      </c>
      <c r="W117" s="161">
        <f>SUM([5]total_infor!W117)</f>
        <v>0</v>
      </c>
      <c r="X117" s="161">
        <f>SUM([5]total_infor!X117)</f>
        <v>0</v>
      </c>
      <c r="Y117" s="161">
        <f>SUM([5]total_infor!Y117)</f>
        <v>3</v>
      </c>
      <c r="AA117" s="149" t="s">
        <v>375</v>
      </c>
    </row>
    <row r="118" spans="1:27">
      <c r="A118" s="75"/>
      <c r="B118" s="24" t="s">
        <v>118</v>
      </c>
      <c r="C118" s="55" t="s">
        <v>116</v>
      </c>
      <c r="D118" s="100">
        <v>240</v>
      </c>
      <c r="E118" s="136">
        <f t="shared" si="160"/>
        <v>240</v>
      </c>
      <c r="F118" s="136">
        <v>60</v>
      </c>
      <c r="G118" s="136">
        <f t="shared" si="235"/>
        <v>70</v>
      </c>
      <c r="H118" s="161">
        <f>SUM([5]total_infor!H118)</f>
        <v>20</v>
      </c>
      <c r="I118" s="161">
        <f>SUM([5]total_infor!I118)</f>
        <v>0</v>
      </c>
      <c r="J118" s="161">
        <f>SUM([5]total_infor!J118)</f>
        <v>50</v>
      </c>
      <c r="K118" s="136">
        <v>60</v>
      </c>
      <c r="L118" s="136">
        <f t="shared" si="236"/>
        <v>85</v>
      </c>
      <c r="M118" s="161">
        <f>SUM([5]total_infor!M118)</f>
        <v>47</v>
      </c>
      <c r="N118" s="161">
        <f>SUM([5]total_infor!N118)</f>
        <v>0</v>
      </c>
      <c r="O118" s="161">
        <f>SUM([5]total_infor!O118)</f>
        <v>38</v>
      </c>
      <c r="P118" s="136">
        <v>60</v>
      </c>
      <c r="Q118" s="136">
        <f t="shared" si="237"/>
        <v>40</v>
      </c>
      <c r="R118" s="161">
        <f>SUM([5]total_infor!R118)</f>
        <v>0</v>
      </c>
      <c r="S118" s="161">
        <f>SUM([5]total_infor!S118)</f>
        <v>20</v>
      </c>
      <c r="T118" s="161">
        <f>SUM([5]total_infor!T118)</f>
        <v>20</v>
      </c>
      <c r="U118" s="137">
        <v>60</v>
      </c>
      <c r="V118" s="136">
        <f t="shared" si="238"/>
        <v>45</v>
      </c>
      <c r="W118" s="161">
        <f>SUM([5]total_infor!W118)</f>
        <v>0</v>
      </c>
      <c r="X118" s="161">
        <f>SUM([5]total_infor!X118)</f>
        <v>25</v>
      </c>
      <c r="Y118" s="161">
        <f>SUM([5]total_infor!Y118)</f>
        <v>20</v>
      </c>
      <c r="AA118" s="149" t="s">
        <v>375</v>
      </c>
    </row>
    <row r="119" spans="1:27">
      <c r="A119" s="75"/>
      <c r="B119" s="23" t="s">
        <v>119</v>
      </c>
      <c r="C119" s="50" t="s">
        <v>120</v>
      </c>
      <c r="D119" s="100">
        <f t="shared" ref="D119" si="239">SUM(D120:D122)</f>
        <v>1120</v>
      </c>
      <c r="E119" s="136">
        <f t="shared" si="160"/>
        <v>1214</v>
      </c>
      <c r="F119" s="136">
        <f t="shared" ref="F119" si="240">SUM(F120:F122)</f>
        <v>190</v>
      </c>
      <c r="G119" s="136">
        <f t="shared" ref="G119:K119" si="241">SUM(G120:G122)</f>
        <v>141</v>
      </c>
      <c r="H119" s="136">
        <f t="shared" si="241"/>
        <v>2</v>
      </c>
      <c r="I119" s="136">
        <f t="shared" si="241"/>
        <v>139</v>
      </c>
      <c r="J119" s="136">
        <f t="shared" si="241"/>
        <v>0</v>
      </c>
      <c r="K119" s="136">
        <f t="shared" si="241"/>
        <v>420</v>
      </c>
      <c r="L119" s="136">
        <f t="shared" ref="L119:P119" si="242">SUM(L120:L122)</f>
        <v>499</v>
      </c>
      <c r="M119" s="136">
        <f t="shared" si="242"/>
        <v>97</v>
      </c>
      <c r="N119" s="136">
        <f t="shared" si="242"/>
        <v>170</v>
      </c>
      <c r="O119" s="136">
        <f t="shared" si="242"/>
        <v>232</v>
      </c>
      <c r="P119" s="136">
        <f t="shared" si="242"/>
        <v>230</v>
      </c>
      <c r="Q119" s="136">
        <f t="shared" ref="Q119:T119" si="243">SUM(Q120:Q122)</f>
        <v>149</v>
      </c>
      <c r="R119" s="136">
        <f t="shared" si="243"/>
        <v>9</v>
      </c>
      <c r="S119" s="136">
        <f t="shared" si="243"/>
        <v>3</v>
      </c>
      <c r="T119" s="136">
        <f t="shared" si="243"/>
        <v>137</v>
      </c>
      <c r="U119" s="136">
        <f t="shared" ref="U119:X119" si="244">SUM(U120:U122)</f>
        <v>280</v>
      </c>
      <c r="V119" s="136">
        <f t="shared" si="244"/>
        <v>425</v>
      </c>
      <c r="W119" s="136">
        <f t="shared" si="244"/>
        <v>265</v>
      </c>
      <c r="X119" s="136">
        <f t="shared" si="244"/>
        <v>100</v>
      </c>
      <c r="Y119" s="136">
        <f>SUM(Y120:Y122)</f>
        <v>60</v>
      </c>
      <c r="Z119" s="117" t="s">
        <v>319</v>
      </c>
      <c r="AA119" s="149"/>
    </row>
    <row r="120" spans="1:27">
      <c r="A120" s="99"/>
      <c r="B120" s="27" t="s">
        <v>121</v>
      </c>
      <c r="C120" s="57" t="s">
        <v>61</v>
      </c>
      <c r="D120" s="100">
        <v>600</v>
      </c>
      <c r="E120" s="136">
        <f t="shared" si="160"/>
        <v>646</v>
      </c>
      <c r="F120" s="136">
        <v>150</v>
      </c>
      <c r="G120" s="136">
        <f t="shared" ref="G120:G121" si="245">SUM(H120:J120)</f>
        <v>138</v>
      </c>
      <c r="H120" s="162">
        <f>SUM([2]total_technic!H120)</f>
        <v>0</v>
      </c>
      <c r="I120" s="162">
        <f>SUM([2]total_technic!I120)</f>
        <v>138</v>
      </c>
      <c r="J120" s="162">
        <f>SUM([2]total_technic!J120)</f>
        <v>0</v>
      </c>
      <c r="K120" s="136">
        <v>150</v>
      </c>
      <c r="L120" s="136">
        <f t="shared" ref="L120:L121" si="246">SUM(M120:O120)</f>
        <v>164</v>
      </c>
      <c r="M120" s="162">
        <f>SUM([2]total_technic!M120)</f>
        <v>76</v>
      </c>
      <c r="N120" s="162">
        <f>SUM([2]total_technic!N120)</f>
        <v>88</v>
      </c>
      <c r="O120" s="162">
        <f>SUM([2]total_technic!O120)</f>
        <v>0</v>
      </c>
      <c r="P120" s="136">
        <v>150</v>
      </c>
      <c r="Q120" s="136">
        <f t="shared" ref="Q120:Q121" si="247">SUM(R120:T120)</f>
        <v>118</v>
      </c>
      <c r="R120" s="162">
        <f>SUM([2]total_technic!R120)</f>
        <v>0</v>
      </c>
      <c r="S120" s="162">
        <f>SUM([2]total_technic!S120)</f>
        <v>0</v>
      </c>
      <c r="T120" s="162">
        <f>SUM([2]total_technic!T120)</f>
        <v>118</v>
      </c>
      <c r="U120" s="137">
        <v>150</v>
      </c>
      <c r="V120" s="136">
        <f t="shared" ref="V120:V121" si="248">SUM(W120:Y120)</f>
        <v>226</v>
      </c>
      <c r="W120" s="162">
        <f>SUM([2]total_technic!W120)</f>
        <v>105</v>
      </c>
      <c r="X120" s="162">
        <f>SUM([2]total_technic!X120)</f>
        <v>100</v>
      </c>
      <c r="Y120" s="162">
        <f>SUM([2]total_technic!Y120)</f>
        <v>21</v>
      </c>
      <c r="AA120" s="149" t="s">
        <v>371</v>
      </c>
    </row>
    <row r="121" spans="1:27">
      <c r="A121" s="75"/>
      <c r="B121" s="24" t="s">
        <v>122</v>
      </c>
      <c r="C121" s="55" t="s">
        <v>61</v>
      </c>
      <c r="D121" s="100">
        <v>300</v>
      </c>
      <c r="E121" s="136">
        <f t="shared" si="160"/>
        <v>323</v>
      </c>
      <c r="F121" s="136">
        <v>0</v>
      </c>
      <c r="G121" s="136">
        <f t="shared" si="245"/>
        <v>0</v>
      </c>
      <c r="H121" s="159">
        <f>SUM([4]total_service!H121)</f>
        <v>0</v>
      </c>
      <c r="I121" s="159">
        <f>SUM([4]total_service!I121)</f>
        <v>0</v>
      </c>
      <c r="J121" s="159">
        <f>SUM([4]total_service!J121)</f>
        <v>0</v>
      </c>
      <c r="K121" s="136">
        <v>200</v>
      </c>
      <c r="L121" s="136">
        <f t="shared" si="246"/>
        <v>200</v>
      </c>
      <c r="M121" s="159">
        <f>SUM([4]total_service!M121)</f>
        <v>0</v>
      </c>
      <c r="N121" s="159">
        <f>SUM([4]total_service!N121)</f>
        <v>0</v>
      </c>
      <c r="O121" s="159">
        <f>SUM([4]total_service!O121)</f>
        <v>200</v>
      </c>
      <c r="P121" s="136">
        <v>0</v>
      </c>
      <c r="Q121" s="136">
        <f t="shared" si="247"/>
        <v>0</v>
      </c>
      <c r="R121" s="159">
        <f>SUM([4]total_service!R121)</f>
        <v>0</v>
      </c>
      <c r="S121" s="159">
        <f>SUM([4]total_service!S121)</f>
        <v>0</v>
      </c>
      <c r="T121" s="159">
        <f>SUM([4]total_service!T121)</f>
        <v>0</v>
      </c>
      <c r="U121" s="137">
        <v>100</v>
      </c>
      <c r="V121" s="136">
        <f t="shared" si="248"/>
        <v>123</v>
      </c>
      <c r="W121" s="159">
        <f>SUM([4]total_service!W121)</f>
        <v>123</v>
      </c>
      <c r="X121" s="159">
        <f>SUM([4]total_service!X121)</f>
        <v>0</v>
      </c>
      <c r="Y121" s="159">
        <f>SUM([4]total_service!Y121)</f>
        <v>0</v>
      </c>
      <c r="AA121" s="149" t="s">
        <v>373</v>
      </c>
    </row>
    <row r="122" spans="1:27">
      <c r="A122" s="75"/>
      <c r="B122" s="24" t="s">
        <v>123</v>
      </c>
      <c r="C122" s="55" t="s">
        <v>120</v>
      </c>
      <c r="D122" s="100">
        <f t="shared" ref="D122" si="249">SUM(D123:D124)</f>
        <v>220</v>
      </c>
      <c r="E122" s="136">
        <f t="shared" si="160"/>
        <v>245</v>
      </c>
      <c r="F122" s="136">
        <f t="shared" ref="F122" si="250">SUM(F123:F124)</f>
        <v>40</v>
      </c>
      <c r="G122" s="136">
        <f t="shared" ref="G122:K122" si="251">SUM(G123:G124)</f>
        <v>3</v>
      </c>
      <c r="H122" s="136">
        <f t="shared" si="251"/>
        <v>2</v>
      </c>
      <c r="I122" s="136">
        <f t="shared" si="251"/>
        <v>1</v>
      </c>
      <c r="J122" s="136">
        <f t="shared" si="251"/>
        <v>0</v>
      </c>
      <c r="K122" s="136">
        <f t="shared" si="251"/>
        <v>70</v>
      </c>
      <c r="L122" s="136">
        <f t="shared" ref="L122:P122" si="252">SUM(L123:L124)</f>
        <v>135</v>
      </c>
      <c r="M122" s="136">
        <f t="shared" si="252"/>
        <v>21</v>
      </c>
      <c r="N122" s="136">
        <f t="shared" si="252"/>
        <v>82</v>
      </c>
      <c r="O122" s="136">
        <f t="shared" si="252"/>
        <v>32</v>
      </c>
      <c r="P122" s="136">
        <f t="shared" si="252"/>
        <v>80</v>
      </c>
      <c r="Q122" s="136">
        <f t="shared" ref="Q122:T122" si="253">SUM(Q123:Q124)</f>
        <v>31</v>
      </c>
      <c r="R122" s="136">
        <f t="shared" si="253"/>
        <v>9</v>
      </c>
      <c r="S122" s="136">
        <f t="shared" si="253"/>
        <v>3</v>
      </c>
      <c r="T122" s="136">
        <f t="shared" si="253"/>
        <v>19</v>
      </c>
      <c r="U122" s="136">
        <f t="shared" ref="U122:X122" si="254">SUM(U123:U124)</f>
        <v>30</v>
      </c>
      <c r="V122" s="136">
        <f t="shared" si="254"/>
        <v>76</v>
      </c>
      <c r="W122" s="136">
        <f t="shared" si="254"/>
        <v>37</v>
      </c>
      <c r="X122" s="136">
        <f t="shared" si="254"/>
        <v>0</v>
      </c>
      <c r="Y122" s="136">
        <f>SUM(Y123:Y124)</f>
        <v>39</v>
      </c>
      <c r="Z122" s="114" t="s">
        <v>320</v>
      </c>
      <c r="AA122" s="149"/>
    </row>
    <row r="123" spans="1:27">
      <c r="A123" s="75"/>
      <c r="B123" s="24" t="s">
        <v>124</v>
      </c>
      <c r="C123" s="55" t="s">
        <v>120</v>
      </c>
      <c r="D123" s="100">
        <v>80</v>
      </c>
      <c r="E123" s="136">
        <f t="shared" si="160"/>
        <v>80</v>
      </c>
      <c r="F123" s="136">
        <v>0</v>
      </c>
      <c r="G123" s="136">
        <f t="shared" ref="G123:G124" si="255">SUM(H123:J123)</f>
        <v>0</v>
      </c>
      <c r="H123" s="161">
        <f>SUM([5]total_infor!H123)</f>
        <v>0</v>
      </c>
      <c r="I123" s="161">
        <f>SUM([5]total_infor!I123)</f>
        <v>0</v>
      </c>
      <c r="J123" s="161">
        <f>SUM([5]total_infor!J123)</f>
        <v>0</v>
      </c>
      <c r="K123" s="136">
        <v>40</v>
      </c>
      <c r="L123" s="136">
        <f t="shared" ref="L123:L127" si="256">SUM(M123:O123)</f>
        <v>46</v>
      </c>
      <c r="M123" s="161">
        <f>SUM([5]total_infor!M123)</f>
        <v>0</v>
      </c>
      <c r="N123" s="161">
        <f>SUM([5]total_infor!N123)</f>
        <v>46</v>
      </c>
      <c r="O123" s="161">
        <f>SUM([5]total_infor!O123)</f>
        <v>0</v>
      </c>
      <c r="P123" s="136">
        <v>40</v>
      </c>
      <c r="Q123" s="136">
        <f t="shared" ref="Q123:Q124" si="257">SUM(R123:T123)</f>
        <v>0</v>
      </c>
      <c r="R123" s="161">
        <f>SUM([5]total_infor!R123)</f>
        <v>0</v>
      </c>
      <c r="S123" s="161">
        <f>SUM([5]total_infor!S123)</f>
        <v>0</v>
      </c>
      <c r="T123" s="161">
        <f>SUM([5]total_infor!T123)</f>
        <v>0</v>
      </c>
      <c r="U123" s="137">
        <v>0</v>
      </c>
      <c r="V123" s="136">
        <f t="shared" ref="V123:V124" si="258">SUM(W123:Y123)</f>
        <v>34</v>
      </c>
      <c r="W123" s="161">
        <f>SUM([5]total_infor!W123)</f>
        <v>34</v>
      </c>
      <c r="X123" s="161">
        <f>SUM([5]total_infor!X123)</f>
        <v>0</v>
      </c>
      <c r="Y123" s="161">
        <f>SUM([5]total_infor!Y123)</f>
        <v>0</v>
      </c>
      <c r="AA123" s="149" t="s">
        <v>375</v>
      </c>
    </row>
    <row r="124" spans="1:27">
      <c r="A124" s="75"/>
      <c r="B124" s="24" t="s">
        <v>125</v>
      </c>
      <c r="C124" s="55" t="s">
        <v>120</v>
      </c>
      <c r="D124" s="100">
        <v>140</v>
      </c>
      <c r="E124" s="136">
        <f t="shared" si="160"/>
        <v>165</v>
      </c>
      <c r="F124" s="136">
        <v>40</v>
      </c>
      <c r="G124" s="136">
        <f t="shared" si="255"/>
        <v>3</v>
      </c>
      <c r="H124" s="161">
        <f>SUM([5]total_infor!H124)</f>
        <v>2</v>
      </c>
      <c r="I124" s="161">
        <f>SUM([5]total_infor!I124)</f>
        <v>1</v>
      </c>
      <c r="J124" s="161">
        <f>SUM([5]total_infor!J124)</f>
        <v>0</v>
      </c>
      <c r="K124" s="136">
        <v>30</v>
      </c>
      <c r="L124" s="136">
        <f t="shared" si="256"/>
        <v>89</v>
      </c>
      <c r="M124" s="161">
        <f>SUM([5]total_infor!M124)</f>
        <v>21</v>
      </c>
      <c r="N124" s="161">
        <f>SUM([5]total_infor!N124)</f>
        <v>36</v>
      </c>
      <c r="O124" s="161">
        <f>SUM([5]total_infor!O124)</f>
        <v>32</v>
      </c>
      <c r="P124" s="136">
        <v>40</v>
      </c>
      <c r="Q124" s="136">
        <f t="shared" si="257"/>
        <v>31</v>
      </c>
      <c r="R124" s="161">
        <f>SUM([5]total_infor!R124)</f>
        <v>9</v>
      </c>
      <c r="S124" s="161">
        <f>SUM([5]total_infor!S124)</f>
        <v>3</v>
      </c>
      <c r="T124" s="161">
        <f>SUM([5]total_infor!T124)</f>
        <v>19</v>
      </c>
      <c r="U124" s="137">
        <v>30</v>
      </c>
      <c r="V124" s="136">
        <f t="shared" si="258"/>
        <v>42</v>
      </c>
      <c r="W124" s="161">
        <f>SUM([5]total_infor!W124)</f>
        <v>3</v>
      </c>
      <c r="X124" s="161">
        <f>SUM([5]total_infor!X124)</f>
        <v>0</v>
      </c>
      <c r="Y124" s="161">
        <f>SUM([5]total_infor!Y124)</f>
        <v>39</v>
      </c>
      <c r="AA124" s="149" t="s">
        <v>375</v>
      </c>
    </row>
    <row r="125" spans="1:27">
      <c r="A125" s="75"/>
      <c r="B125" s="23" t="s">
        <v>249</v>
      </c>
      <c r="C125" s="50" t="s">
        <v>61</v>
      </c>
      <c r="D125" s="100">
        <f t="shared" ref="D125" si="259">SUM(D126:D127)</f>
        <v>3800</v>
      </c>
      <c r="E125" s="136">
        <f t="shared" si="160"/>
        <v>13504</v>
      </c>
      <c r="F125" s="136">
        <f t="shared" ref="F125" si="260">SUM(F126:F127)</f>
        <v>0</v>
      </c>
      <c r="G125" s="136">
        <f t="shared" ref="G125:K125" si="261">SUM(G126:G127)</f>
        <v>0</v>
      </c>
      <c r="H125" s="136">
        <f t="shared" si="261"/>
        <v>0</v>
      </c>
      <c r="I125" s="136">
        <f t="shared" si="261"/>
        <v>0</v>
      </c>
      <c r="J125" s="136">
        <f t="shared" si="261"/>
        <v>0</v>
      </c>
      <c r="K125" s="136">
        <f t="shared" si="261"/>
        <v>800</v>
      </c>
      <c r="L125" s="136">
        <f t="shared" ref="L125:P125" si="262">SUM(L126:L127)</f>
        <v>0</v>
      </c>
      <c r="M125" s="136">
        <f t="shared" si="262"/>
        <v>0</v>
      </c>
      <c r="N125" s="136">
        <f t="shared" si="262"/>
        <v>0</v>
      </c>
      <c r="O125" s="136">
        <f t="shared" si="262"/>
        <v>0</v>
      </c>
      <c r="P125" s="136">
        <f t="shared" si="262"/>
        <v>0</v>
      </c>
      <c r="Q125" s="136">
        <f t="shared" ref="Q125:T125" si="263">SUM(Q126:Q127)</f>
        <v>0</v>
      </c>
      <c r="R125" s="136">
        <f t="shared" si="263"/>
        <v>0</v>
      </c>
      <c r="S125" s="136">
        <f t="shared" si="263"/>
        <v>0</v>
      </c>
      <c r="T125" s="136">
        <f t="shared" si="263"/>
        <v>0</v>
      </c>
      <c r="U125" s="136">
        <f t="shared" ref="U125:X125" si="264">SUM(U126:U127)</f>
        <v>3000</v>
      </c>
      <c r="V125" s="136">
        <f t="shared" si="264"/>
        <v>13504</v>
      </c>
      <c r="W125" s="136">
        <f t="shared" si="264"/>
        <v>0</v>
      </c>
      <c r="X125" s="136">
        <f t="shared" si="264"/>
        <v>0</v>
      </c>
      <c r="Y125" s="136">
        <f>SUM(Y126:Y127)</f>
        <v>13504</v>
      </c>
      <c r="Z125" s="117" t="s">
        <v>321</v>
      </c>
      <c r="AA125" s="149"/>
    </row>
    <row r="126" spans="1:27">
      <c r="A126" s="75"/>
      <c r="B126" s="24" t="s">
        <v>242</v>
      </c>
      <c r="C126" s="55" t="s">
        <v>61</v>
      </c>
      <c r="D126" s="100">
        <v>3000</v>
      </c>
      <c r="E126" s="136">
        <f t="shared" si="160"/>
        <v>0</v>
      </c>
      <c r="F126" s="136">
        <v>0</v>
      </c>
      <c r="G126" s="136">
        <f t="shared" ref="G126:G127" si="265">SUM(H126:J126)</f>
        <v>0</v>
      </c>
      <c r="H126" s="162">
        <f>SUM([2]total_technic!H126)</f>
        <v>0</v>
      </c>
      <c r="I126" s="162">
        <f>SUM([2]total_technic!I126)</f>
        <v>0</v>
      </c>
      <c r="J126" s="162">
        <f>SUM([2]total_technic!J126)</f>
        <v>0</v>
      </c>
      <c r="K126" s="136">
        <v>0</v>
      </c>
      <c r="L126" s="136">
        <f t="shared" si="256"/>
        <v>0</v>
      </c>
      <c r="M126" s="162">
        <f>SUM([2]total_technic!M126)</f>
        <v>0</v>
      </c>
      <c r="N126" s="162">
        <f>SUM([2]total_technic!N126)</f>
        <v>0</v>
      </c>
      <c r="O126" s="162">
        <f>SUM([2]total_technic!O126)</f>
        <v>0</v>
      </c>
      <c r="P126" s="136">
        <v>0</v>
      </c>
      <c r="Q126" s="136">
        <f t="shared" ref="Q126:Q127" si="266">SUM(R126:T126)</f>
        <v>0</v>
      </c>
      <c r="R126" s="162">
        <f>SUM([2]total_technic!R126)</f>
        <v>0</v>
      </c>
      <c r="S126" s="162">
        <f>SUM([2]total_technic!S126)</f>
        <v>0</v>
      </c>
      <c r="T126" s="162">
        <f>SUM([2]total_technic!T126)</f>
        <v>0</v>
      </c>
      <c r="U126" s="137">
        <v>3000</v>
      </c>
      <c r="V126" s="136">
        <f t="shared" ref="V126:V127" si="267">SUM(W126:Y126)</f>
        <v>0</v>
      </c>
      <c r="W126" s="162">
        <f>SUM([2]total_technic!W126)</f>
        <v>0</v>
      </c>
      <c r="X126" s="162">
        <f>SUM([2]total_technic!X126)</f>
        <v>0</v>
      </c>
      <c r="Y126" s="162">
        <f>SUM([2]total_technic!Y126)</f>
        <v>0</v>
      </c>
      <c r="AA126" s="149" t="s">
        <v>371</v>
      </c>
    </row>
    <row r="127" spans="1:27" ht="34.5">
      <c r="A127" s="75"/>
      <c r="B127" s="24" t="s">
        <v>263</v>
      </c>
      <c r="C127" s="55" t="s">
        <v>61</v>
      </c>
      <c r="D127" s="100">
        <v>800</v>
      </c>
      <c r="E127" s="136">
        <f t="shared" si="160"/>
        <v>13504</v>
      </c>
      <c r="F127" s="136">
        <v>0</v>
      </c>
      <c r="G127" s="136">
        <f t="shared" si="265"/>
        <v>0</v>
      </c>
      <c r="H127" s="159">
        <f>SUM([4]total_service!H127)</f>
        <v>0</v>
      </c>
      <c r="I127" s="159">
        <f>SUM([4]total_service!I127)</f>
        <v>0</v>
      </c>
      <c r="J127" s="159">
        <f>SUM([4]total_service!J127)</f>
        <v>0</v>
      </c>
      <c r="K127" s="136">
        <v>800</v>
      </c>
      <c r="L127" s="136">
        <f t="shared" si="256"/>
        <v>0</v>
      </c>
      <c r="M127" s="159">
        <f>SUM([4]total_service!M127)</f>
        <v>0</v>
      </c>
      <c r="N127" s="159">
        <f>SUM([4]total_service!N127)</f>
        <v>0</v>
      </c>
      <c r="O127" s="159">
        <f>SUM([4]total_service!O127)</f>
        <v>0</v>
      </c>
      <c r="P127" s="136">
        <v>0</v>
      </c>
      <c r="Q127" s="136">
        <f t="shared" si="266"/>
        <v>0</v>
      </c>
      <c r="R127" s="159">
        <f>SUM([4]total_service!R127)</f>
        <v>0</v>
      </c>
      <c r="S127" s="159">
        <f>SUM([4]total_service!S127)</f>
        <v>0</v>
      </c>
      <c r="T127" s="159">
        <f>SUM([4]total_service!T127)</f>
        <v>0</v>
      </c>
      <c r="U127" s="136">
        <v>0</v>
      </c>
      <c r="V127" s="136">
        <f t="shared" si="267"/>
        <v>13504</v>
      </c>
      <c r="W127" s="159">
        <f>SUM([4]total_service!W127)</f>
        <v>0</v>
      </c>
      <c r="X127" s="159">
        <f>SUM([4]total_service!X127)</f>
        <v>0</v>
      </c>
      <c r="Y127" s="159">
        <f>SUM([4]total_service!Y127)</f>
        <v>13504</v>
      </c>
      <c r="AA127" s="149" t="s">
        <v>377</v>
      </c>
    </row>
    <row r="128" spans="1:27">
      <c r="A128" s="75"/>
      <c r="B128" s="30" t="s">
        <v>126</v>
      </c>
      <c r="C128" s="58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56"/>
      <c r="V128" s="100"/>
      <c r="W128" s="100"/>
      <c r="X128" s="100"/>
      <c r="Y128" s="100"/>
      <c r="AA128" s="149"/>
    </row>
    <row r="129" spans="1:27">
      <c r="A129" s="75"/>
      <c r="B129" s="23" t="s">
        <v>127</v>
      </c>
      <c r="C129" s="55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56"/>
      <c r="V129" s="100"/>
      <c r="W129" s="100"/>
      <c r="X129" s="100"/>
      <c r="Y129" s="100"/>
      <c r="AA129" s="149"/>
    </row>
    <row r="130" spans="1:27">
      <c r="A130" s="75"/>
      <c r="B130" s="29" t="s">
        <v>128</v>
      </c>
      <c r="C130" s="50" t="s">
        <v>129</v>
      </c>
      <c r="D130" s="100">
        <f t="shared" ref="D130" si="268">SUM(D131:D133)</f>
        <v>418050</v>
      </c>
      <c r="E130" s="136">
        <f t="shared" ref="E130:E162" si="269">SUM(G130,L130,Q130,V130)</f>
        <v>608060</v>
      </c>
      <c r="F130" s="136">
        <f t="shared" ref="F130" si="270">SUM(F131:F133)</f>
        <v>109410</v>
      </c>
      <c r="G130" s="136">
        <f t="shared" ref="G130:K130" si="271">SUM(G131:G133)</f>
        <v>117935</v>
      </c>
      <c r="H130" s="136">
        <f t="shared" si="271"/>
        <v>39466</v>
      </c>
      <c r="I130" s="136">
        <f t="shared" si="271"/>
        <v>37815</v>
      </c>
      <c r="J130" s="136">
        <f t="shared" si="271"/>
        <v>40654</v>
      </c>
      <c r="K130" s="136">
        <f t="shared" si="271"/>
        <v>99615</v>
      </c>
      <c r="L130" s="136">
        <f t="shared" ref="L130:P130" si="272">SUM(L131:L133)</f>
        <v>147216</v>
      </c>
      <c r="M130" s="136">
        <f t="shared" si="272"/>
        <v>31485</v>
      </c>
      <c r="N130" s="136">
        <f t="shared" si="272"/>
        <v>82035</v>
      </c>
      <c r="O130" s="136">
        <f t="shared" si="272"/>
        <v>33696</v>
      </c>
      <c r="P130" s="136">
        <f t="shared" si="272"/>
        <v>109415</v>
      </c>
      <c r="Q130" s="136">
        <f t="shared" ref="Q130:T130" si="273">SUM(Q131:Q133)</f>
        <v>149244</v>
      </c>
      <c r="R130" s="136">
        <f t="shared" si="273"/>
        <v>47424</v>
      </c>
      <c r="S130" s="136">
        <f t="shared" si="273"/>
        <v>59825</v>
      </c>
      <c r="T130" s="136">
        <f t="shared" si="273"/>
        <v>41995</v>
      </c>
      <c r="U130" s="136">
        <f t="shared" ref="U130:X130" si="274">SUM(U131:U133)</f>
        <v>99610</v>
      </c>
      <c r="V130" s="136">
        <f t="shared" si="274"/>
        <v>193665</v>
      </c>
      <c r="W130" s="136">
        <f t="shared" si="274"/>
        <v>52885</v>
      </c>
      <c r="X130" s="136">
        <f t="shared" si="274"/>
        <v>83605</v>
      </c>
      <c r="Y130" s="136">
        <f>SUM(Y131:Y133)</f>
        <v>57175</v>
      </c>
      <c r="Z130" s="117" t="s">
        <v>322</v>
      </c>
      <c r="AA130" s="149"/>
    </row>
    <row r="131" spans="1:27">
      <c r="A131" s="75"/>
      <c r="B131" s="24" t="s">
        <v>395</v>
      </c>
      <c r="C131" s="55" t="s">
        <v>129</v>
      </c>
      <c r="D131" s="100">
        <v>296400</v>
      </c>
      <c r="E131" s="136">
        <f t="shared" si="269"/>
        <v>469179</v>
      </c>
      <c r="F131" s="139">
        <v>74100</v>
      </c>
      <c r="G131" s="136">
        <f>SUM(G257)</f>
        <v>81833</v>
      </c>
      <c r="H131" s="164">
        <f t="shared" ref="H131:J131" si="275">SUM(H257)</f>
        <v>26239</v>
      </c>
      <c r="I131" s="164">
        <f t="shared" si="275"/>
        <v>25542</v>
      </c>
      <c r="J131" s="164">
        <f t="shared" si="275"/>
        <v>30052</v>
      </c>
      <c r="K131" s="139">
        <v>74100</v>
      </c>
      <c r="L131" s="136">
        <f>SUM(L257)</f>
        <v>112653</v>
      </c>
      <c r="M131" s="164">
        <f t="shared" ref="M131:O131" si="276">SUM(M257)</f>
        <v>20835</v>
      </c>
      <c r="N131" s="164">
        <f t="shared" si="276"/>
        <v>69807</v>
      </c>
      <c r="O131" s="164">
        <f t="shared" si="276"/>
        <v>22011</v>
      </c>
      <c r="P131" s="139">
        <v>74100</v>
      </c>
      <c r="Q131" s="136">
        <f>SUM(Q257)</f>
        <v>115037</v>
      </c>
      <c r="R131" s="164">
        <f t="shared" ref="R131:T131" si="277">SUM(R257)</f>
        <v>36040</v>
      </c>
      <c r="S131" s="164">
        <f t="shared" si="277"/>
        <v>48745</v>
      </c>
      <c r="T131" s="164">
        <f t="shared" si="277"/>
        <v>30252</v>
      </c>
      <c r="U131" s="142">
        <v>74100</v>
      </c>
      <c r="V131" s="136">
        <f>SUM(V257)</f>
        <v>159656</v>
      </c>
      <c r="W131" s="164">
        <f>SUM(W257)</f>
        <v>42592</v>
      </c>
      <c r="X131" s="164">
        <f t="shared" ref="X131:Y131" si="278">SUM(X257)</f>
        <v>70424</v>
      </c>
      <c r="Y131" s="164">
        <f t="shared" si="278"/>
        <v>46640</v>
      </c>
      <c r="AA131" s="149" t="s">
        <v>394</v>
      </c>
    </row>
    <row r="132" spans="1:27" ht="18.75" customHeight="1">
      <c r="A132" s="75"/>
      <c r="B132" s="24" t="s">
        <v>264</v>
      </c>
      <c r="C132" s="55" t="s">
        <v>129</v>
      </c>
      <c r="D132" s="100">
        <v>121600</v>
      </c>
      <c r="E132" s="136">
        <f t="shared" si="269"/>
        <v>138781</v>
      </c>
      <c r="F132" s="136">
        <v>35300</v>
      </c>
      <c r="G132" s="136">
        <f t="shared" ref="G132:G134" si="279">SUM(H132:J132)</f>
        <v>36070</v>
      </c>
      <c r="H132" s="159">
        <f>SUM([4]total_service!H132)</f>
        <v>13218</v>
      </c>
      <c r="I132" s="159">
        <f>SUM([4]total_service!I132)</f>
        <v>12261</v>
      </c>
      <c r="J132" s="159">
        <f>SUM([4]total_service!J132)</f>
        <v>10591</v>
      </c>
      <c r="K132" s="136">
        <v>25500</v>
      </c>
      <c r="L132" s="136">
        <f t="shared" ref="L132:L169" si="280">SUM(M132:O132)</f>
        <v>34544</v>
      </c>
      <c r="M132" s="159">
        <f>SUM([4]total_service!M132)</f>
        <v>10647</v>
      </c>
      <c r="N132" s="159">
        <f>SUM([4]total_service!N132)</f>
        <v>12220</v>
      </c>
      <c r="O132" s="159">
        <f>SUM([4]total_service!O132)</f>
        <v>11677</v>
      </c>
      <c r="P132" s="136">
        <v>35300</v>
      </c>
      <c r="Q132" s="136">
        <f t="shared" ref="Q132:Q134" si="281">SUM(R132:T132)</f>
        <v>34187</v>
      </c>
      <c r="R132" s="159">
        <f>SUM([4]total_service!R132)</f>
        <v>11376</v>
      </c>
      <c r="S132" s="159">
        <f>SUM([4]total_service!S132)</f>
        <v>11079</v>
      </c>
      <c r="T132" s="159">
        <f>SUM([4]total_service!T132)</f>
        <v>11732</v>
      </c>
      <c r="U132" s="136">
        <v>25500</v>
      </c>
      <c r="V132" s="136">
        <f t="shared" ref="V132:V134" si="282">SUM(W132:Y132)</f>
        <v>33980</v>
      </c>
      <c r="W132" s="159">
        <f>SUM([4]total_service!W132)</f>
        <v>10283</v>
      </c>
      <c r="X132" s="159">
        <f>SUM([4]total_service!X132)</f>
        <v>13169</v>
      </c>
      <c r="Y132" s="159">
        <f>SUM([4]total_service!Y132)</f>
        <v>10528</v>
      </c>
      <c r="AA132" s="149" t="s">
        <v>377</v>
      </c>
    </row>
    <row r="133" spans="1:27">
      <c r="A133" s="75"/>
      <c r="B133" s="24" t="s">
        <v>130</v>
      </c>
      <c r="C133" s="55" t="s">
        <v>129</v>
      </c>
      <c r="D133" s="100">
        <v>50</v>
      </c>
      <c r="E133" s="136">
        <f t="shared" si="269"/>
        <v>100</v>
      </c>
      <c r="F133" s="136">
        <v>10</v>
      </c>
      <c r="G133" s="136">
        <f t="shared" si="279"/>
        <v>32</v>
      </c>
      <c r="H133" s="161">
        <f>SUM([5]total_infor!H133)</f>
        <v>9</v>
      </c>
      <c r="I133" s="161">
        <f>SUM([5]total_infor!I133)</f>
        <v>12</v>
      </c>
      <c r="J133" s="161">
        <f>SUM([5]total_infor!J133)</f>
        <v>11</v>
      </c>
      <c r="K133" s="136">
        <v>15</v>
      </c>
      <c r="L133" s="136">
        <f t="shared" si="280"/>
        <v>19</v>
      </c>
      <c r="M133" s="161">
        <f>SUM([5]total_infor!M133)</f>
        <v>3</v>
      </c>
      <c r="N133" s="161">
        <f>SUM([5]total_infor!N133)</f>
        <v>8</v>
      </c>
      <c r="O133" s="161">
        <f>SUM([5]total_infor!O133)</f>
        <v>8</v>
      </c>
      <c r="P133" s="136">
        <v>15</v>
      </c>
      <c r="Q133" s="136">
        <f t="shared" si="281"/>
        <v>20</v>
      </c>
      <c r="R133" s="161">
        <f>SUM([5]total_infor!R133)</f>
        <v>8</v>
      </c>
      <c r="S133" s="161">
        <f>SUM([5]total_infor!S133)</f>
        <v>1</v>
      </c>
      <c r="T133" s="161">
        <f>SUM([5]total_infor!T133)</f>
        <v>11</v>
      </c>
      <c r="U133" s="137">
        <v>10</v>
      </c>
      <c r="V133" s="136">
        <f t="shared" si="282"/>
        <v>29</v>
      </c>
      <c r="W133" s="161">
        <f>SUM([5]total_infor!W133)</f>
        <v>10</v>
      </c>
      <c r="X133" s="161">
        <f>SUM([5]total_infor!X133)</f>
        <v>12</v>
      </c>
      <c r="Y133" s="161">
        <f>SUM([5]total_infor!Y133)</f>
        <v>7</v>
      </c>
      <c r="AA133" s="149" t="s">
        <v>375</v>
      </c>
    </row>
    <row r="134" spans="1:27">
      <c r="A134" s="75"/>
      <c r="B134" s="29" t="s">
        <v>131</v>
      </c>
      <c r="C134" s="50" t="s">
        <v>94</v>
      </c>
      <c r="D134" s="100">
        <v>2300</v>
      </c>
      <c r="E134" s="136">
        <f t="shared" si="269"/>
        <v>2941</v>
      </c>
      <c r="F134" s="136">
        <v>15</v>
      </c>
      <c r="G134" s="136">
        <f t="shared" si="279"/>
        <v>30</v>
      </c>
      <c r="H134" s="159">
        <f>SUM([4]total_service!H134)</f>
        <v>14</v>
      </c>
      <c r="I134" s="159">
        <f>SUM([4]total_service!I134)</f>
        <v>11</v>
      </c>
      <c r="J134" s="159">
        <f>SUM([4]total_service!J134)</f>
        <v>5</v>
      </c>
      <c r="K134" s="136">
        <v>15</v>
      </c>
      <c r="L134" s="136">
        <f t="shared" si="280"/>
        <v>22</v>
      </c>
      <c r="M134" s="159">
        <f>SUM([4]total_service!M134)</f>
        <v>11</v>
      </c>
      <c r="N134" s="159">
        <f>SUM([4]total_service!N134)</f>
        <v>8</v>
      </c>
      <c r="O134" s="159">
        <f>SUM([4]total_service!O134)</f>
        <v>3</v>
      </c>
      <c r="P134" s="136">
        <v>2250</v>
      </c>
      <c r="Q134" s="136">
        <f t="shared" si="281"/>
        <v>2308</v>
      </c>
      <c r="R134" s="159">
        <f>SUM([4]total_service!R134)</f>
        <v>3</v>
      </c>
      <c r="S134" s="159">
        <f>SUM([4]total_service!S134)</f>
        <v>5</v>
      </c>
      <c r="T134" s="159">
        <f>SUM([4]total_service!T134)</f>
        <v>2300</v>
      </c>
      <c r="U134" s="137">
        <v>20</v>
      </c>
      <c r="V134" s="136">
        <f t="shared" si="282"/>
        <v>581</v>
      </c>
      <c r="W134" s="159">
        <f>SUM([4]total_service!W134)</f>
        <v>571</v>
      </c>
      <c r="X134" s="159">
        <f>SUM([4]total_service!X134)</f>
        <v>3</v>
      </c>
      <c r="Y134" s="159">
        <f>SUM([4]total_service!Y134)</f>
        <v>7</v>
      </c>
      <c r="AA134" s="149" t="s">
        <v>377</v>
      </c>
    </row>
    <row r="135" spans="1:27">
      <c r="A135" s="75"/>
      <c r="B135" s="29" t="s">
        <v>132</v>
      </c>
      <c r="C135" s="50" t="s">
        <v>133</v>
      </c>
      <c r="D135" s="100">
        <f>SUM(D136:D137)</f>
        <v>130050</v>
      </c>
      <c r="E135" s="136">
        <f t="shared" si="269"/>
        <v>139752</v>
      </c>
      <c r="F135" s="136">
        <f>SUM(F136:F137)</f>
        <v>32510</v>
      </c>
      <c r="G135" s="136">
        <f t="shared" ref="G135:J135" si="283">SUM(G136:G137)</f>
        <v>36368</v>
      </c>
      <c r="H135" s="136">
        <f t="shared" si="283"/>
        <v>10417</v>
      </c>
      <c r="I135" s="136">
        <f t="shared" si="283"/>
        <v>13855</v>
      </c>
      <c r="J135" s="136">
        <f t="shared" si="283"/>
        <v>12096</v>
      </c>
      <c r="K135" s="136">
        <f>SUM(K136:K137)</f>
        <v>32515</v>
      </c>
      <c r="L135" s="136">
        <f t="shared" ref="L135:O135" si="284">SUM(L136:L137)</f>
        <v>33278</v>
      </c>
      <c r="M135" s="136">
        <f t="shared" si="284"/>
        <v>11484</v>
      </c>
      <c r="N135" s="136">
        <f t="shared" si="284"/>
        <v>11097</v>
      </c>
      <c r="O135" s="136">
        <f t="shared" si="284"/>
        <v>10697</v>
      </c>
      <c r="P135" s="136">
        <f>SUM(P136:P137)</f>
        <v>32515</v>
      </c>
      <c r="Q135" s="136">
        <f t="shared" ref="Q135:T135" si="285">SUM(Q136:Q137)</f>
        <v>33832</v>
      </c>
      <c r="R135" s="136">
        <f t="shared" si="285"/>
        <v>10341</v>
      </c>
      <c r="S135" s="136">
        <f t="shared" si="285"/>
        <v>12814</v>
      </c>
      <c r="T135" s="136">
        <f t="shared" si="285"/>
        <v>10677</v>
      </c>
      <c r="U135" s="136">
        <f>SUM(U136:U137)</f>
        <v>32510</v>
      </c>
      <c r="V135" s="136">
        <f t="shared" ref="V135:X135" si="286">SUM(V136:V137)</f>
        <v>36274</v>
      </c>
      <c r="W135" s="136">
        <f t="shared" si="286"/>
        <v>11425</v>
      </c>
      <c r="X135" s="136">
        <f t="shared" si="286"/>
        <v>12450</v>
      </c>
      <c r="Y135" s="136">
        <f>SUM(Y136:Y137)</f>
        <v>12399</v>
      </c>
      <c r="Z135" s="117" t="s">
        <v>324</v>
      </c>
      <c r="AA135" s="149"/>
    </row>
    <row r="136" spans="1:27">
      <c r="A136" s="75"/>
      <c r="B136" s="24" t="s">
        <v>134</v>
      </c>
      <c r="C136" s="55" t="s">
        <v>133</v>
      </c>
      <c r="D136" s="100">
        <v>130000</v>
      </c>
      <c r="E136" s="136">
        <f t="shared" si="269"/>
        <v>139610</v>
      </c>
      <c r="F136" s="136">
        <v>32500</v>
      </c>
      <c r="G136" s="136">
        <f t="shared" ref="G136:G137" si="287">SUM(H136:J136)</f>
        <v>36313</v>
      </c>
      <c r="H136" s="159">
        <f>SUM([4]total_service!H136)</f>
        <v>10385</v>
      </c>
      <c r="I136" s="159">
        <f>SUM([4]total_service!I136)</f>
        <v>13850</v>
      </c>
      <c r="J136" s="159">
        <f>SUM([4]total_service!J136)</f>
        <v>12078</v>
      </c>
      <c r="K136" s="136">
        <v>32500</v>
      </c>
      <c r="L136" s="136">
        <f t="shared" si="280"/>
        <v>33252</v>
      </c>
      <c r="M136" s="159">
        <f>SUM([4]total_service!M136)</f>
        <v>11478</v>
      </c>
      <c r="N136" s="159">
        <f>SUM([4]total_service!N136)</f>
        <v>11080</v>
      </c>
      <c r="O136" s="159">
        <f>SUM([4]total_service!O136)</f>
        <v>10694</v>
      </c>
      <c r="P136" s="136">
        <v>32500</v>
      </c>
      <c r="Q136" s="136">
        <f t="shared" ref="Q136:Q137" si="288">SUM(R136:T136)</f>
        <v>33799</v>
      </c>
      <c r="R136" s="159">
        <f>SUM([4]total_service!R136)</f>
        <v>10338</v>
      </c>
      <c r="S136" s="159">
        <f>SUM([4]total_service!S136)</f>
        <v>12810</v>
      </c>
      <c r="T136" s="159">
        <f>SUM([4]total_service!T136)</f>
        <v>10651</v>
      </c>
      <c r="U136" s="137">
        <v>32500</v>
      </c>
      <c r="V136" s="136">
        <f t="shared" ref="V136:V137" si="289">SUM(W136:Y136)</f>
        <v>36246</v>
      </c>
      <c r="W136" s="159">
        <f>SUM([4]total_service!W136)</f>
        <v>11406</v>
      </c>
      <c r="X136" s="159">
        <f>SUM([4]total_service!X136)</f>
        <v>12442</v>
      </c>
      <c r="Y136" s="159">
        <f>SUM([4]total_service!Y136)</f>
        <v>12398</v>
      </c>
      <c r="AA136" s="149" t="s">
        <v>377</v>
      </c>
    </row>
    <row r="137" spans="1:27">
      <c r="A137" s="98"/>
      <c r="B137" s="24" t="s">
        <v>135</v>
      </c>
      <c r="C137" s="55" t="s">
        <v>133</v>
      </c>
      <c r="D137" s="100">
        <v>50</v>
      </c>
      <c r="E137" s="136">
        <f t="shared" si="269"/>
        <v>142</v>
      </c>
      <c r="F137" s="136">
        <v>10</v>
      </c>
      <c r="G137" s="136">
        <f t="shared" si="287"/>
        <v>55</v>
      </c>
      <c r="H137" s="161">
        <f>SUM([5]total_infor!H137)</f>
        <v>32</v>
      </c>
      <c r="I137" s="161">
        <f>SUM([5]total_infor!I137)</f>
        <v>5</v>
      </c>
      <c r="J137" s="161">
        <f>SUM([5]total_infor!J137)</f>
        <v>18</v>
      </c>
      <c r="K137" s="136">
        <v>15</v>
      </c>
      <c r="L137" s="136">
        <f t="shared" si="280"/>
        <v>26</v>
      </c>
      <c r="M137" s="161">
        <f>SUM([5]total_infor!M137)</f>
        <v>6</v>
      </c>
      <c r="N137" s="161">
        <f>SUM([5]total_infor!N137)</f>
        <v>17</v>
      </c>
      <c r="O137" s="161">
        <f>SUM([5]total_infor!O137)</f>
        <v>3</v>
      </c>
      <c r="P137" s="136">
        <v>15</v>
      </c>
      <c r="Q137" s="136">
        <f t="shared" si="288"/>
        <v>33</v>
      </c>
      <c r="R137" s="161">
        <f>SUM([5]total_infor!R137)</f>
        <v>3</v>
      </c>
      <c r="S137" s="161">
        <f>SUM([5]total_infor!S137)</f>
        <v>4</v>
      </c>
      <c r="T137" s="161">
        <f>SUM([5]total_infor!T137)</f>
        <v>26</v>
      </c>
      <c r="U137" s="137">
        <v>10</v>
      </c>
      <c r="V137" s="136">
        <f t="shared" si="289"/>
        <v>28</v>
      </c>
      <c r="W137" s="161">
        <f>SUM([5]total_infor!W137)</f>
        <v>19</v>
      </c>
      <c r="X137" s="161">
        <f>SUM([5]total_infor!X137)</f>
        <v>8</v>
      </c>
      <c r="Y137" s="161">
        <f>SUM([5]total_infor!Y137)</f>
        <v>1</v>
      </c>
      <c r="AA137" s="149" t="s">
        <v>375</v>
      </c>
    </row>
    <row r="138" spans="1:27" ht="34.5">
      <c r="A138" s="75"/>
      <c r="B138" s="29" t="s">
        <v>136</v>
      </c>
      <c r="C138" s="50" t="s">
        <v>137</v>
      </c>
      <c r="D138" s="100">
        <f>SUM(D139:D142)</f>
        <v>1950</v>
      </c>
      <c r="E138" s="136">
        <f t="shared" si="269"/>
        <v>2248</v>
      </c>
      <c r="F138" s="136">
        <f>SUM(F139:F142)</f>
        <v>482</v>
      </c>
      <c r="G138" s="136">
        <f t="shared" ref="G138:J138" si="290">SUM(G139:G142)</f>
        <v>510</v>
      </c>
      <c r="H138" s="136">
        <f t="shared" si="290"/>
        <v>223</v>
      </c>
      <c r="I138" s="136">
        <f t="shared" si="290"/>
        <v>117</v>
      </c>
      <c r="J138" s="136">
        <f t="shared" si="290"/>
        <v>170</v>
      </c>
      <c r="K138" s="136">
        <f>SUM(K139:K142)</f>
        <v>493</v>
      </c>
      <c r="L138" s="136">
        <f t="shared" ref="L138:O138" si="291">SUM(L139:L142)</f>
        <v>553</v>
      </c>
      <c r="M138" s="136">
        <f t="shared" si="291"/>
        <v>175</v>
      </c>
      <c r="N138" s="136">
        <f t="shared" si="291"/>
        <v>163</v>
      </c>
      <c r="O138" s="136">
        <f t="shared" si="291"/>
        <v>215</v>
      </c>
      <c r="P138" s="136">
        <f>SUM(P139:P142)</f>
        <v>492</v>
      </c>
      <c r="Q138" s="136">
        <f t="shared" ref="Q138:T138" si="292">SUM(Q139:Q142)</f>
        <v>487</v>
      </c>
      <c r="R138" s="136">
        <f t="shared" si="292"/>
        <v>173</v>
      </c>
      <c r="S138" s="136">
        <f t="shared" si="292"/>
        <v>157</v>
      </c>
      <c r="T138" s="136">
        <f t="shared" si="292"/>
        <v>157</v>
      </c>
      <c r="U138" s="136">
        <f>SUM(U139:U142)</f>
        <v>483</v>
      </c>
      <c r="V138" s="136">
        <f t="shared" ref="V138:X138" si="293">SUM(V139:V142)</f>
        <v>698</v>
      </c>
      <c r="W138" s="136">
        <f t="shared" si="293"/>
        <v>230</v>
      </c>
      <c r="X138" s="136">
        <f t="shared" si="293"/>
        <v>279</v>
      </c>
      <c r="Y138" s="136">
        <f>SUM(Y139:Y142)</f>
        <v>189</v>
      </c>
      <c r="Z138" s="117" t="s">
        <v>325</v>
      </c>
      <c r="AA138" s="149"/>
    </row>
    <row r="139" spans="1:27">
      <c r="A139" s="99"/>
      <c r="B139" s="27" t="s">
        <v>134</v>
      </c>
      <c r="C139" s="57" t="s">
        <v>137</v>
      </c>
      <c r="D139" s="168">
        <v>1800</v>
      </c>
      <c r="E139" s="136">
        <f t="shared" si="269"/>
        <v>2064</v>
      </c>
      <c r="F139" s="138">
        <v>450</v>
      </c>
      <c r="G139" s="136">
        <f t="shared" ref="G139:G142" si="294">SUM(H139:J139)</f>
        <v>448</v>
      </c>
      <c r="H139" s="159">
        <f>SUM([4]total_service!H139)</f>
        <v>191</v>
      </c>
      <c r="I139" s="159">
        <f>SUM([4]total_service!I139)</f>
        <v>100</v>
      </c>
      <c r="J139" s="159">
        <f>SUM([4]total_service!J139)</f>
        <v>157</v>
      </c>
      <c r="K139" s="138">
        <v>450</v>
      </c>
      <c r="L139" s="136">
        <f t="shared" si="280"/>
        <v>493</v>
      </c>
      <c r="M139" s="159">
        <f>SUM([4]total_service!M139)</f>
        <v>167</v>
      </c>
      <c r="N139" s="159">
        <f>SUM([4]total_service!N139)</f>
        <v>139</v>
      </c>
      <c r="O139" s="159">
        <f>SUM([4]total_service!O139)</f>
        <v>187</v>
      </c>
      <c r="P139" s="138">
        <v>450</v>
      </c>
      <c r="Q139" s="136">
        <f t="shared" ref="Q139:Q142" si="295">SUM(R139:T139)</f>
        <v>458</v>
      </c>
      <c r="R139" s="159">
        <f>SUM([4]total_service!R139)</f>
        <v>164</v>
      </c>
      <c r="S139" s="159">
        <f>SUM([4]total_service!S139)</f>
        <v>150</v>
      </c>
      <c r="T139" s="159">
        <f>SUM([4]total_service!T139)</f>
        <v>144</v>
      </c>
      <c r="U139" s="144">
        <v>450</v>
      </c>
      <c r="V139" s="136">
        <f t="shared" ref="V139:V142" si="296">SUM(W139:Y139)</f>
        <v>665</v>
      </c>
      <c r="W139" s="159">
        <f>SUM([4]total_service!W139)</f>
        <v>217</v>
      </c>
      <c r="X139" s="159">
        <f>SUM([4]total_service!X139)</f>
        <v>265</v>
      </c>
      <c r="Y139" s="159">
        <f>SUM([4]total_service!Y139)</f>
        <v>183</v>
      </c>
      <c r="AA139" s="149" t="s">
        <v>377</v>
      </c>
    </row>
    <row r="140" spans="1:27">
      <c r="A140" s="75"/>
      <c r="B140" s="24" t="s">
        <v>138</v>
      </c>
      <c r="C140" s="55" t="s">
        <v>137</v>
      </c>
      <c r="D140" s="100">
        <v>10</v>
      </c>
      <c r="E140" s="136">
        <f t="shared" si="269"/>
        <v>26</v>
      </c>
      <c r="F140" s="136">
        <v>2</v>
      </c>
      <c r="G140" s="136">
        <f t="shared" si="294"/>
        <v>14</v>
      </c>
      <c r="H140" s="161">
        <f>SUM([5]total_infor!H140)</f>
        <v>7</v>
      </c>
      <c r="I140" s="161">
        <f>SUM([5]total_infor!I140)</f>
        <v>6</v>
      </c>
      <c r="J140" s="161">
        <f>SUM([5]total_infor!J140)</f>
        <v>1</v>
      </c>
      <c r="K140" s="136">
        <v>3</v>
      </c>
      <c r="L140" s="136">
        <f t="shared" si="280"/>
        <v>4</v>
      </c>
      <c r="M140" s="161">
        <f>SUM([5]total_infor!M140)</f>
        <v>1</v>
      </c>
      <c r="N140" s="161">
        <f>SUM([5]total_infor!N140)</f>
        <v>2</v>
      </c>
      <c r="O140" s="161">
        <f>SUM([5]total_infor!O140)</f>
        <v>1</v>
      </c>
      <c r="P140" s="136">
        <v>2</v>
      </c>
      <c r="Q140" s="136">
        <f t="shared" si="295"/>
        <v>3</v>
      </c>
      <c r="R140" s="161">
        <f>SUM([5]total_infor!R140)</f>
        <v>1</v>
      </c>
      <c r="S140" s="161">
        <f>SUM([5]total_infor!S140)</f>
        <v>1</v>
      </c>
      <c r="T140" s="161">
        <f>SUM([5]total_infor!T140)</f>
        <v>1</v>
      </c>
      <c r="U140" s="137">
        <v>3</v>
      </c>
      <c r="V140" s="136">
        <f t="shared" si="296"/>
        <v>5</v>
      </c>
      <c r="W140" s="161">
        <f>SUM([5]total_infor!W140)</f>
        <v>3</v>
      </c>
      <c r="X140" s="161">
        <f>SUM([5]total_infor!X140)</f>
        <v>2</v>
      </c>
      <c r="Y140" s="161">
        <f>SUM([5]total_infor!Y140)</f>
        <v>0</v>
      </c>
      <c r="AA140" s="149" t="s">
        <v>375</v>
      </c>
    </row>
    <row r="141" spans="1:27">
      <c r="A141" s="75"/>
      <c r="B141" s="24" t="s">
        <v>139</v>
      </c>
      <c r="C141" s="55" t="s">
        <v>137</v>
      </c>
      <c r="D141" s="100">
        <v>60</v>
      </c>
      <c r="E141" s="136">
        <f t="shared" si="269"/>
        <v>41</v>
      </c>
      <c r="F141" s="136">
        <v>15</v>
      </c>
      <c r="G141" s="136">
        <f t="shared" si="294"/>
        <v>3</v>
      </c>
      <c r="H141" s="161">
        <f>SUM([5]total_infor!H141)</f>
        <v>2</v>
      </c>
      <c r="I141" s="161">
        <f>SUM([5]total_infor!I141)</f>
        <v>0</v>
      </c>
      <c r="J141" s="161">
        <f>SUM([5]total_infor!J141)</f>
        <v>1</v>
      </c>
      <c r="K141" s="136">
        <v>15</v>
      </c>
      <c r="L141" s="136">
        <f t="shared" si="280"/>
        <v>33</v>
      </c>
      <c r="M141" s="161">
        <f>SUM([5]total_infor!M141)</f>
        <v>4</v>
      </c>
      <c r="N141" s="161">
        <f>SUM([5]total_infor!N141)</f>
        <v>11</v>
      </c>
      <c r="O141" s="161">
        <f>SUM([5]total_infor!O141)</f>
        <v>18</v>
      </c>
      <c r="P141" s="136">
        <v>15</v>
      </c>
      <c r="Q141" s="136">
        <f t="shared" si="295"/>
        <v>5</v>
      </c>
      <c r="R141" s="161">
        <f>SUM([5]total_infor!R141)</f>
        <v>0</v>
      </c>
      <c r="S141" s="161">
        <f>SUM([5]total_infor!S141)</f>
        <v>5</v>
      </c>
      <c r="T141" s="161">
        <f>SUM([5]total_infor!T141)</f>
        <v>0</v>
      </c>
      <c r="U141" s="137">
        <v>15</v>
      </c>
      <c r="V141" s="136">
        <f t="shared" si="296"/>
        <v>0</v>
      </c>
      <c r="W141" s="161">
        <f>SUM([5]total_infor!W141)</f>
        <v>0</v>
      </c>
      <c r="X141" s="161">
        <f>SUM([5]total_infor!X141)</f>
        <v>0</v>
      </c>
      <c r="Y141" s="161">
        <f>SUM([5]total_infor!Y141)</f>
        <v>0</v>
      </c>
      <c r="AA141" s="149" t="s">
        <v>375</v>
      </c>
    </row>
    <row r="142" spans="1:27">
      <c r="A142" s="75"/>
      <c r="B142" s="24" t="s">
        <v>140</v>
      </c>
      <c r="C142" s="55" t="s">
        <v>137</v>
      </c>
      <c r="D142" s="100">
        <v>80</v>
      </c>
      <c r="E142" s="136">
        <f t="shared" si="269"/>
        <v>117</v>
      </c>
      <c r="F142" s="136">
        <v>15</v>
      </c>
      <c r="G142" s="136">
        <f t="shared" si="294"/>
        <v>45</v>
      </c>
      <c r="H142" s="161">
        <f>SUM([5]total_infor!H142)</f>
        <v>23</v>
      </c>
      <c r="I142" s="161">
        <f>SUM([5]total_infor!I142)</f>
        <v>11</v>
      </c>
      <c r="J142" s="161">
        <f>SUM([5]total_infor!J142)</f>
        <v>11</v>
      </c>
      <c r="K142" s="136">
        <v>25</v>
      </c>
      <c r="L142" s="136">
        <f t="shared" si="280"/>
        <v>23</v>
      </c>
      <c r="M142" s="161">
        <f>SUM([5]total_infor!M142)</f>
        <v>3</v>
      </c>
      <c r="N142" s="161">
        <f>SUM([5]total_infor!N142)</f>
        <v>11</v>
      </c>
      <c r="O142" s="161">
        <f>SUM([5]total_infor!O142)</f>
        <v>9</v>
      </c>
      <c r="P142" s="136">
        <v>25</v>
      </c>
      <c r="Q142" s="136">
        <f t="shared" si="295"/>
        <v>21</v>
      </c>
      <c r="R142" s="161">
        <f>SUM([5]total_infor!R142)</f>
        <v>8</v>
      </c>
      <c r="S142" s="161">
        <f>SUM([5]total_infor!S142)</f>
        <v>1</v>
      </c>
      <c r="T142" s="161">
        <f>SUM([5]total_infor!T142)</f>
        <v>12</v>
      </c>
      <c r="U142" s="137">
        <v>15</v>
      </c>
      <c r="V142" s="136">
        <f t="shared" si="296"/>
        <v>28</v>
      </c>
      <c r="W142" s="161">
        <f>SUM([5]total_infor!W142)</f>
        <v>10</v>
      </c>
      <c r="X142" s="161">
        <f>SUM([5]total_infor!X142)</f>
        <v>12</v>
      </c>
      <c r="Y142" s="161">
        <f>SUM([5]total_infor!Y142)</f>
        <v>6</v>
      </c>
      <c r="AA142" s="149" t="s">
        <v>375</v>
      </c>
    </row>
    <row r="143" spans="1:27" ht="40.5" customHeight="1">
      <c r="A143" s="99"/>
      <c r="B143" s="31" t="s">
        <v>141</v>
      </c>
      <c r="C143" s="59" t="s">
        <v>142</v>
      </c>
      <c r="D143" s="168">
        <f t="shared" ref="D143" si="297">SUM(D144:D148)</f>
        <v>163600</v>
      </c>
      <c r="E143" s="136">
        <f t="shared" si="269"/>
        <v>193515</v>
      </c>
      <c r="F143" s="138">
        <f t="shared" ref="F143" si="298">SUM(F144:F148)</f>
        <v>42040</v>
      </c>
      <c r="G143" s="138">
        <f t="shared" ref="G143:K143" si="299">SUM(G144:G148)</f>
        <v>45189</v>
      </c>
      <c r="H143" s="138">
        <f t="shared" si="299"/>
        <v>19360</v>
      </c>
      <c r="I143" s="138">
        <f t="shared" si="299"/>
        <v>14600</v>
      </c>
      <c r="J143" s="138">
        <f t="shared" si="299"/>
        <v>11229</v>
      </c>
      <c r="K143" s="138">
        <f t="shared" si="299"/>
        <v>40760</v>
      </c>
      <c r="L143" s="138">
        <f t="shared" ref="L143:P143" si="300">SUM(L144:L148)</f>
        <v>41154</v>
      </c>
      <c r="M143" s="138">
        <f t="shared" si="300"/>
        <v>7370</v>
      </c>
      <c r="N143" s="138">
        <f t="shared" si="300"/>
        <v>18356</v>
      </c>
      <c r="O143" s="138">
        <f t="shared" si="300"/>
        <v>15428</v>
      </c>
      <c r="P143" s="138">
        <f t="shared" si="300"/>
        <v>40760</v>
      </c>
      <c r="Q143" s="138">
        <f t="shared" ref="Q143:T143" si="301">SUM(Q144:Q148)</f>
        <v>38706</v>
      </c>
      <c r="R143" s="138">
        <f t="shared" si="301"/>
        <v>10468</v>
      </c>
      <c r="S143" s="138">
        <f t="shared" si="301"/>
        <v>14947</v>
      </c>
      <c r="T143" s="138">
        <f t="shared" si="301"/>
        <v>13291</v>
      </c>
      <c r="U143" s="138">
        <f t="shared" ref="U143:X143" si="302">SUM(U144:U148)</f>
        <v>40040</v>
      </c>
      <c r="V143" s="138">
        <f t="shared" si="302"/>
        <v>68466</v>
      </c>
      <c r="W143" s="138">
        <f t="shared" si="302"/>
        <v>14307</v>
      </c>
      <c r="X143" s="138">
        <f t="shared" si="302"/>
        <v>31240</v>
      </c>
      <c r="Y143" s="138">
        <f>SUM(Y144:Y148)</f>
        <v>22919</v>
      </c>
      <c r="Z143" s="117" t="s">
        <v>326</v>
      </c>
      <c r="AA143" s="149"/>
    </row>
    <row r="144" spans="1:27">
      <c r="A144" s="75"/>
      <c r="B144" s="24" t="s">
        <v>143</v>
      </c>
      <c r="C144" s="55" t="s">
        <v>144</v>
      </c>
      <c r="D144" s="100">
        <v>55600</v>
      </c>
      <c r="E144" s="136">
        <f t="shared" si="269"/>
        <v>55678</v>
      </c>
      <c r="F144" s="136">
        <v>15000</v>
      </c>
      <c r="G144" s="136">
        <f t="shared" ref="G144:G149" si="303">SUM(H144:J144)</f>
        <v>19108</v>
      </c>
      <c r="H144" s="159">
        <f>SUM([4]total_service!H144)</f>
        <v>8767</v>
      </c>
      <c r="I144" s="159">
        <f>SUM([4]total_service!I144)</f>
        <v>5704</v>
      </c>
      <c r="J144" s="159">
        <f>SUM([4]total_service!J144)</f>
        <v>4637</v>
      </c>
      <c r="K144" s="136">
        <v>14000</v>
      </c>
      <c r="L144" s="136">
        <f t="shared" si="280"/>
        <v>11302</v>
      </c>
      <c r="M144" s="159">
        <f>SUM([4]total_service!M144)</f>
        <v>3227</v>
      </c>
      <c r="N144" s="159">
        <f>SUM([4]total_service!N144)</f>
        <v>4626</v>
      </c>
      <c r="O144" s="159">
        <f>SUM([4]total_service!O144)</f>
        <v>3449</v>
      </c>
      <c r="P144" s="136">
        <v>13500</v>
      </c>
      <c r="Q144" s="136">
        <f t="shared" ref="Q144:Q149" si="304">SUM(R144:T144)</f>
        <v>10826</v>
      </c>
      <c r="R144" s="159">
        <f>SUM([4]total_service!R144)</f>
        <v>3566</v>
      </c>
      <c r="S144" s="159">
        <f>SUM([4]total_service!S144)</f>
        <v>3878</v>
      </c>
      <c r="T144" s="159">
        <f>SUM([4]total_service!T144)</f>
        <v>3382</v>
      </c>
      <c r="U144" s="137">
        <v>13100</v>
      </c>
      <c r="V144" s="136">
        <f t="shared" ref="V144:V149" si="305">SUM(W144:Y144)</f>
        <v>14442</v>
      </c>
      <c r="W144" s="159">
        <f>SUM([4]total_service!W144)</f>
        <v>4316</v>
      </c>
      <c r="X144" s="159">
        <f>SUM([4]total_service!X144)</f>
        <v>5324</v>
      </c>
      <c r="Y144" s="159">
        <f>SUM([4]total_service!Y144)</f>
        <v>4802</v>
      </c>
      <c r="AA144" s="149" t="s">
        <v>373</v>
      </c>
    </row>
    <row r="145" spans="1:27">
      <c r="A145" s="75"/>
      <c r="B145" s="24" t="s">
        <v>71</v>
      </c>
      <c r="C145" s="55" t="s">
        <v>70</v>
      </c>
      <c r="D145" s="100">
        <v>7000</v>
      </c>
      <c r="E145" s="136">
        <f t="shared" si="269"/>
        <v>8747</v>
      </c>
      <c r="F145" s="136">
        <v>1800</v>
      </c>
      <c r="G145" s="136">
        <f t="shared" si="303"/>
        <v>2088</v>
      </c>
      <c r="H145" s="159">
        <f>SUM([4]total_service!H145)</f>
        <v>624</v>
      </c>
      <c r="I145" s="159">
        <f>SUM([4]total_service!I145)</f>
        <v>692</v>
      </c>
      <c r="J145" s="159">
        <f>SUM([4]total_service!J145)</f>
        <v>772</v>
      </c>
      <c r="K145" s="136">
        <v>1500</v>
      </c>
      <c r="L145" s="136">
        <f t="shared" si="280"/>
        <v>2172</v>
      </c>
      <c r="M145" s="159">
        <f>SUM([4]total_service!M145)</f>
        <v>134</v>
      </c>
      <c r="N145" s="159">
        <f>SUM([4]total_service!N145)</f>
        <v>786</v>
      </c>
      <c r="O145" s="159">
        <f>SUM([4]total_service!O145)</f>
        <v>1252</v>
      </c>
      <c r="P145" s="136">
        <v>2000</v>
      </c>
      <c r="Q145" s="136">
        <f t="shared" si="304"/>
        <v>2335</v>
      </c>
      <c r="R145" s="159">
        <f>SUM([4]total_service!R145)</f>
        <v>544</v>
      </c>
      <c r="S145" s="159">
        <f>SUM([4]total_service!S145)</f>
        <v>742</v>
      </c>
      <c r="T145" s="159">
        <f>SUM([4]total_service!T145)</f>
        <v>1049</v>
      </c>
      <c r="U145" s="137">
        <v>1700</v>
      </c>
      <c r="V145" s="136">
        <f t="shared" si="305"/>
        <v>2152</v>
      </c>
      <c r="W145" s="159">
        <f>SUM([4]total_service!W145)</f>
        <v>1411</v>
      </c>
      <c r="X145" s="159">
        <f>SUM([4]total_service!X145)</f>
        <v>115</v>
      </c>
      <c r="Y145" s="159">
        <f>SUM([4]total_service!Y145)</f>
        <v>626</v>
      </c>
      <c r="AA145" s="149" t="s">
        <v>378</v>
      </c>
    </row>
    <row r="146" spans="1:27">
      <c r="A146" s="75"/>
      <c r="B146" s="24" t="s">
        <v>134</v>
      </c>
      <c r="C146" s="55" t="s">
        <v>144</v>
      </c>
      <c r="D146" s="100">
        <v>100000</v>
      </c>
      <c r="E146" s="136">
        <f t="shared" si="269"/>
        <v>127983</v>
      </c>
      <c r="F146" s="136">
        <v>25000</v>
      </c>
      <c r="G146" s="136">
        <f t="shared" si="303"/>
        <v>23767</v>
      </c>
      <c r="H146" s="159">
        <f>SUM([4]total_service!H146)</f>
        <v>9912</v>
      </c>
      <c r="I146" s="159">
        <f>SUM([4]total_service!I146)</f>
        <v>8189</v>
      </c>
      <c r="J146" s="159">
        <f>SUM([4]total_service!J146)</f>
        <v>5666</v>
      </c>
      <c r="K146" s="136">
        <v>25000</v>
      </c>
      <c r="L146" s="136">
        <f t="shared" si="280"/>
        <v>27329</v>
      </c>
      <c r="M146" s="159">
        <f>SUM([4]total_service!M146)</f>
        <v>3952</v>
      </c>
      <c r="N146" s="159">
        <f>SUM([4]total_service!N146)</f>
        <v>12905</v>
      </c>
      <c r="O146" s="159">
        <f>SUM([4]total_service!O146)</f>
        <v>10472</v>
      </c>
      <c r="P146" s="136">
        <v>25000</v>
      </c>
      <c r="Q146" s="136">
        <f t="shared" si="304"/>
        <v>25368</v>
      </c>
      <c r="R146" s="159">
        <f>SUM([4]total_service!R146)</f>
        <v>6336</v>
      </c>
      <c r="S146" s="159">
        <f>SUM([4]total_service!S146)</f>
        <v>10262</v>
      </c>
      <c r="T146" s="159">
        <f>SUM([4]total_service!T146)</f>
        <v>8770</v>
      </c>
      <c r="U146" s="137">
        <v>25000</v>
      </c>
      <c r="V146" s="136">
        <f t="shared" si="305"/>
        <v>51519</v>
      </c>
      <c r="W146" s="159">
        <f>SUM([4]total_service!W146)</f>
        <v>8539</v>
      </c>
      <c r="X146" s="159">
        <f>SUM([4]total_service!X146)</f>
        <v>25634</v>
      </c>
      <c r="Y146" s="159">
        <f>SUM([4]total_service!Y146)</f>
        <v>17346</v>
      </c>
      <c r="AA146" s="149" t="s">
        <v>377</v>
      </c>
    </row>
    <row r="147" spans="1:27">
      <c r="A147" s="75"/>
      <c r="B147" s="24" t="s">
        <v>139</v>
      </c>
      <c r="C147" s="55" t="s">
        <v>144</v>
      </c>
      <c r="D147" s="100">
        <v>800</v>
      </c>
      <c r="E147" s="136">
        <f t="shared" si="269"/>
        <v>860</v>
      </c>
      <c r="F147" s="136">
        <v>200</v>
      </c>
      <c r="G147" s="136">
        <f t="shared" si="303"/>
        <v>175</v>
      </c>
      <c r="H147" s="161">
        <f>SUM([5]total_infor!H147)</f>
        <v>55</v>
      </c>
      <c r="I147" s="161">
        <f>SUM([5]total_infor!I147)</f>
        <v>0</v>
      </c>
      <c r="J147" s="161">
        <f>SUM([5]total_infor!J147)</f>
        <v>120</v>
      </c>
      <c r="K147" s="136">
        <v>200</v>
      </c>
      <c r="L147" s="136">
        <f t="shared" si="280"/>
        <v>280</v>
      </c>
      <c r="M147" s="161">
        <f>SUM([5]total_infor!M147)</f>
        <v>55</v>
      </c>
      <c r="N147" s="161">
        <f>SUM([5]total_infor!N147)</f>
        <v>0</v>
      </c>
      <c r="O147" s="161">
        <f>SUM([5]total_infor!O147)</f>
        <v>225</v>
      </c>
      <c r="P147" s="136">
        <v>200</v>
      </c>
      <c r="Q147" s="136">
        <f t="shared" si="304"/>
        <v>120</v>
      </c>
      <c r="R147" s="161">
        <f>SUM([5]total_infor!R147)</f>
        <v>0</v>
      </c>
      <c r="S147" s="161">
        <f>SUM([5]total_infor!S147)</f>
        <v>55</v>
      </c>
      <c r="T147" s="161">
        <f>SUM([5]total_infor!T147)</f>
        <v>65</v>
      </c>
      <c r="U147" s="137">
        <v>200</v>
      </c>
      <c r="V147" s="136">
        <f t="shared" si="305"/>
        <v>285</v>
      </c>
      <c r="W147" s="161">
        <f>SUM([5]total_infor!W147)</f>
        <v>0</v>
      </c>
      <c r="X147" s="161">
        <f>SUM([5]total_infor!X147)</f>
        <v>150</v>
      </c>
      <c r="Y147" s="161">
        <f>SUM([5]total_infor!Y147)</f>
        <v>135</v>
      </c>
      <c r="AA147" s="149" t="s">
        <v>375</v>
      </c>
    </row>
    <row r="148" spans="1:27">
      <c r="A148" s="75"/>
      <c r="B148" s="24" t="s">
        <v>140</v>
      </c>
      <c r="C148" s="55" t="s">
        <v>144</v>
      </c>
      <c r="D148" s="100">
        <v>200</v>
      </c>
      <c r="E148" s="136">
        <f t="shared" si="269"/>
        <v>247</v>
      </c>
      <c r="F148" s="136">
        <v>40</v>
      </c>
      <c r="G148" s="136">
        <f t="shared" si="303"/>
        <v>51</v>
      </c>
      <c r="H148" s="161">
        <f>SUM([5]total_infor!H148)</f>
        <v>2</v>
      </c>
      <c r="I148" s="161">
        <f>SUM([5]total_infor!I148)</f>
        <v>15</v>
      </c>
      <c r="J148" s="161">
        <f>SUM([5]total_infor!J148)</f>
        <v>34</v>
      </c>
      <c r="K148" s="136">
        <v>60</v>
      </c>
      <c r="L148" s="136">
        <f t="shared" si="280"/>
        <v>71</v>
      </c>
      <c r="M148" s="161">
        <f>SUM([5]total_infor!M148)</f>
        <v>2</v>
      </c>
      <c r="N148" s="161">
        <f>SUM([5]total_infor!N148)</f>
        <v>39</v>
      </c>
      <c r="O148" s="161">
        <f>SUM([5]total_infor!O148)</f>
        <v>30</v>
      </c>
      <c r="P148" s="136">
        <v>60</v>
      </c>
      <c r="Q148" s="136">
        <f t="shared" si="304"/>
        <v>57</v>
      </c>
      <c r="R148" s="161">
        <f>SUM([5]total_infor!R148)</f>
        <v>22</v>
      </c>
      <c r="S148" s="161">
        <f>SUM([5]total_infor!S148)</f>
        <v>10</v>
      </c>
      <c r="T148" s="161">
        <f>SUM([5]total_infor!T148)</f>
        <v>25</v>
      </c>
      <c r="U148" s="137">
        <v>40</v>
      </c>
      <c r="V148" s="136">
        <f t="shared" si="305"/>
        <v>68</v>
      </c>
      <c r="W148" s="161">
        <f>SUM([5]total_infor!W148)</f>
        <v>41</v>
      </c>
      <c r="X148" s="161">
        <f>SUM([5]total_infor!X148)</f>
        <v>17</v>
      </c>
      <c r="Y148" s="161">
        <f>SUM([5]total_infor!Y148)</f>
        <v>10</v>
      </c>
      <c r="AA148" s="149" t="s">
        <v>375</v>
      </c>
    </row>
    <row r="149" spans="1:27">
      <c r="A149" s="75"/>
      <c r="B149" s="29" t="s">
        <v>145</v>
      </c>
      <c r="C149" s="50" t="s">
        <v>146</v>
      </c>
      <c r="D149" s="100">
        <v>650</v>
      </c>
      <c r="E149" s="136">
        <f t="shared" si="269"/>
        <v>1499</v>
      </c>
      <c r="F149" s="136">
        <v>160</v>
      </c>
      <c r="G149" s="136">
        <f t="shared" si="303"/>
        <v>369</v>
      </c>
      <c r="H149" s="159">
        <f>SUM([4]total_service!H149)</f>
        <v>162</v>
      </c>
      <c r="I149" s="159">
        <f>SUM([4]total_service!I149)</f>
        <v>106</v>
      </c>
      <c r="J149" s="159">
        <f>SUM([4]total_service!J149)</f>
        <v>101</v>
      </c>
      <c r="K149" s="136">
        <v>165</v>
      </c>
      <c r="L149" s="136">
        <f t="shared" si="280"/>
        <v>350</v>
      </c>
      <c r="M149" s="159">
        <f>SUM([4]total_service!M149)</f>
        <v>125</v>
      </c>
      <c r="N149" s="159">
        <f>SUM([4]total_service!N149)</f>
        <v>91</v>
      </c>
      <c r="O149" s="159">
        <f>SUM([4]total_service!O149)</f>
        <v>134</v>
      </c>
      <c r="P149" s="136">
        <v>160</v>
      </c>
      <c r="Q149" s="136">
        <f t="shared" si="304"/>
        <v>360</v>
      </c>
      <c r="R149" s="159">
        <f>SUM([4]total_service!R149)</f>
        <v>167</v>
      </c>
      <c r="S149" s="159">
        <f>SUM([4]total_service!S149)</f>
        <v>119</v>
      </c>
      <c r="T149" s="159">
        <f>SUM([4]total_service!T149)</f>
        <v>74</v>
      </c>
      <c r="U149" s="137">
        <v>165</v>
      </c>
      <c r="V149" s="136">
        <f t="shared" si="305"/>
        <v>420</v>
      </c>
      <c r="W149" s="159">
        <f>SUM([4]total_service!W149)</f>
        <v>135</v>
      </c>
      <c r="X149" s="159">
        <f>SUM([4]total_service!X149)</f>
        <v>173</v>
      </c>
      <c r="Y149" s="159">
        <f>SUM([4]total_service!Y149)</f>
        <v>112</v>
      </c>
      <c r="AA149" s="149" t="s">
        <v>377</v>
      </c>
    </row>
    <row r="150" spans="1:27" ht="34.5">
      <c r="A150" s="75"/>
      <c r="B150" s="29" t="s">
        <v>147</v>
      </c>
      <c r="C150" s="50" t="s">
        <v>274</v>
      </c>
      <c r="D150" s="100">
        <f t="shared" ref="D150" si="306">SUM(D151:D152)</f>
        <v>15600</v>
      </c>
      <c r="E150" s="136">
        <f t="shared" si="269"/>
        <v>17426</v>
      </c>
      <c r="F150" s="136">
        <f t="shared" ref="F150" si="307">SUM(F151:F152)</f>
        <v>3350</v>
      </c>
      <c r="G150" s="136">
        <f t="shared" ref="G150:K150" si="308">SUM(G151:G152)</f>
        <v>4631</v>
      </c>
      <c r="H150" s="136">
        <f t="shared" si="308"/>
        <v>1914</v>
      </c>
      <c r="I150" s="136">
        <f t="shared" si="308"/>
        <v>1583</v>
      </c>
      <c r="J150" s="136">
        <f t="shared" si="308"/>
        <v>1134</v>
      </c>
      <c r="K150" s="136">
        <f t="shared" si="308"/>
        <v>3350</v>
      </c>
      <c r="L150" s="136">
        <f t="shared" ref="L150:P150" si="309">SUM(L151:L152)</f>
        <v>3969</v>
      </c>
      <c r="M150" s="136">
        <f t="shared" si="309"/>
        <v>1217</v>
      </c>
      <c r="N150" s="136">
        <f t="shared" si="309"/>
        <v>1653</v>
      </c>
      <c r="O150" s="136">
        <f t="shared" si="309"/>
        <v>1099</v>
      </c>
      <c r="P150" s="136">
        <f t="shared" si="309"/>
        <v>4450</v>
      </c>
      <c r="Q150" s="136">
        <f t="shared" ref="Q150:T150" si="310">SUM(Q151:Q152)</f>
        <v>5758</v>
      </c>
      <c r="R150" s="136">
        <f t="shared" si="310"/>
        <v>2154</v>
      </c>
      <c r="S150" s="136">
        <f t="shared" si="310"/>
        <v>1764</v>
      </c>
      <c r="T150" s="136">
        <f t="shared" si="310"/>
        <v>1840</v>
      </c>
      <c r="U150" s="136">
        <f t="shared" ref="U150:X150" si="311">SUM(U151:U152)</f>
        <v>4450</v>
      </c>
      <c r="V150" s="136">
        <f t="shared" si="311"/>
        <v>3068</v>
      </c>
      <c r="W150" s="136">
        <f t="shared" si="311"/>
        <v>1635</v>
      </c>
      <c r="X150" s="136">
        <f t="shared" si="311"/>
        <v>1211</v>
      </c>
      <c r="Y150" s="136">
        <f>SUM(Y151:Y152)</f>
        <v>222</v>
      </c>
      <c r="Z150" s="117" t="s">
        <v>327</v>
      </c>
      <c r="AA150" s="149"/>
    </row>
    <row r="151" spans="1:27">
      <c r="A151" s="75"/>
      <c r="B151" s="24" t="s">
        <v>262</v>
      </c>
      <c r="C151" s="55" t="s">
        <v>68</v>
      </c>
      <c r="D151" s="100">
        <v>500</v>
      </c>
      <c r="E151" s="136">
        <f t="shared" si="269"/>
        <v>544</v>
      </c>
      <c r="F151" s="136">
        <v>50</v>
      </c>
      <c r="G151" s="136">
        <f t="shared" ref="G151:G156" si="312">SUM(H151:J151)</f>
        <v>53</v>
      </c>
      <c r="H151" s="162">
        <f>SUM([2]total_technic!H151)</f>
        <v>6</v>
      </c>
      <c r="I151" s="162">
        <f>SUM([2]total_technic!I151)</f>
        <v>47</v>
      </c>
      <c r="J151" s="162">
        <f>SUM([2]total_technic!J151)</f>
        <v>0</v>
      </c>
      <c r="K151" s="136">
        <v>150</v>
      </c>
      <c r="L151" s="136">
        <f t="shared" si="280"/>
        <v>167</v>
      </c>
      <c r="M151" s="162">
        <f>SUM([2]total_technic!M151)</f>
        <v>0</v>
      </c>
      <c r="N151" s="162">
        <f>SUM([2]total_technic!N151)</f>
        <v>59</v>
      </c>
      <c r="O151" s="162">
        <f>SUM([2]total_technic!O151)</f>
        <v>108</v>
      </c>
      <c r="P151" s="136">
        <v>150</v>
      </c>
      <c r="Q151" s="136">
        <f t="shared" ref="Q151:Q156" si="313">SUM(R151:T151)</f>
        <v>45</v>
      </c>
      <c r="R151" s="162">
        <f>SUM([2]total_technic!R151)</f>
        <v>3</v>
      </c>
      <c r="S151" s="162">
        <f>SUM([2]total_technic!S151)</f>
        <v>2</v>
      </c>
      <c r="T151" s="162">
        <f>SUM([2]total_technic!T151)</f>
        <v>40</v>
      </c>
      <c r="U151" s="137">
        <v>150</v>
      </c>
      <c r="V151" s="136">
        <f t="shared" ref="V151:V156" si="314">SUM(W151:Y151)</f>
        <v>279</v>
      </c>
      <c r="W151" s="162">
        <f>SUM([2]total_technic!W151)</f>
        <v>130</v>
      </c>
      <c r="X151" s="162">
        <f>SUM([2]total_technic!X151)</f>
        <v>140</v>
      </c>
      <c r="Y151" s="162">
        <f>SUM([2]total_technic!Y151)</f>
        <v>9</v>
      </c>
      <c r="AA151" s="149" t="s">
        <v>371</v>
      </c>
    </row>
    <row r="152" spans="1:27">
      <c r="A152" s="75"/>
      <c r="B152" s="24" t="s">
        <v>148</v>
      </c>
      <c r="C152" s="55" t="s">
        <v>90</v>
      </c>
      <c r="D152" s="100">
        <v>15100</v>
      </c>
      <c r="E152" s="136">
        <f t="shared" si="269"/>
        <v>16882</v>
      </c>
      <c r="F152" s="136">
        <v>3300</v>
      </c>
      <c r="G152" s="136">
        <f t="shared" si="312"/>
        <v>4578</v>
      </c>
      <c r="H152" s="159">
        <f>SUM([4]total_service!H152)</f>
        <v>1908</v>
      </c>
      <c r="I152" s="159">
        <f>SUM([4]total_service!I152)</f>
        <v>1536</v>
      </c>
      <c r="J152" s="159">
        <f>SUM([4]total_service!J152)</f>
        <v>1134</v>
      </c>
      <c r="K152" s="136">
        <v>3200</v>
      </c>
      <c r="L152" s="136">
        <f t="shared" si="280"/>
        <v>3802</v>
      </c>
      <c r="M152" s="159">
        <f>SUM([4]total_service!M152)</f>
        <v>1217</v>
      </c>
      <c r="N152" s="159">
        <f>SUM([4]total_service!N152)</f>
        <v>1594</v>
      </c>
      <c r="O152" s="159">
        <f>SUM([4]total_service!O152)</f>
        <v>991</v>
      </c>
      <c r="P152" s="136">
        <v>4300</v>
      </c>
      <c r="Q152" s="136">
        <f t="shared" si="313"/>
        <v>5713</v>
      </c>
      <c r="R152" s="159">
        <f>SUM([4]total_service!R152)</f>
        <v>2151</v>
      </c>
      <c r="S152" s="159">
        <f>SUM([4]total_service!S152)</f>
        <v>1762</v>
      </c>
      <c r="T152" s="159">
        <f>SUM([4]total_service!T152)</f>
        <v>1800</v>
      </c>
      <c r="U152" s="137">
        <v>4300</v>
      </c>
      <c r="V152" s="136">
        <f t="shared" si="314"/>
        <v>2789</v>
      </c>
      <c r="W152" s="159">
        <f>SUM([4]total_service!W152)</f>
        <v>1505</v>
      </c>
      <c r="X152" s="159">
        <f>SUM([4]total_service!X152)</f>
        <v>1071</v>
      </c>
      <c r="Y152" s="159">
        <f>SUM([4]total_service!Y152)</f>
        <v>213</v>
      </c>
      <c r="AA152" s="149" t="s">
        <v>373</v>
      </c>
    </row>
    <row r="153" spans="1:27">
      <c r="A153" s="75"/>
      <c r="B153" s="23" t="s">
        <v>243</v>
      </c>
      <c r="C153" s="55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56"/>
      <c r="V153" s="100"/>
      <c r="W153" s="100"/>
      <c r="X153" s="70"/>
      <c r="Y153" s="70"/>
      <c r="AA153" s="149"/>
    </row>
    <row r="154" spans="1:27">
      <c r="A154" s="75"/>
      <c r="B154" s="24" t="s">
        <v>149</v>
      </c>
      <c r="C154" s="55" t="s">
        <v>150</v>
      </c>
      <c r="D154" s="100">
        <v>200</v>
      </c>
      <c r="E154" s="136">
        <f t="shared" si="269"/>
        <v>406</v>
      </c>
      <c r="F154" s="136">
        <v>50</v>
      </c>
      <c r="G154" s="136">
        <f t="shared" si="312"/>
        <v>105</v>
      </c>
      <c r="H154" s="159">
        <f>SUM([4]total_service!H154)</f>
        <v>30</v>
      </c>
      <c r="I154" s="159">
        <f>SUM([4]total_service!I154)</f>
        <v>38</v>
      </c>
      <c r="J154" s="159">
        <f>SUM([4]total_service!J154)</f>
        <v>37</v>
      </c>
      <c r="K154" s="136">
        <v>50</v>
      </c>
      <c r="L154" s="136">
        <f t="shared" si="280"/>
        <v>119</v>
      </c>
      <c r="M154" s="159">
        <f>SUM([4]total_service!M154)</f>
        <v>36</v>
      </c>
      <c r="N154" s="159">
        <f>SUM([4]total_service!N154)</f>
        <v>40</v>
      </c>
      <c r="O154" s="159">
        <f>SUM([4]total_service!O154)</f>
        <v>43</v>
      </c>
      <c r="P154" s="136">
        <v>50</v>
      </c>
      <c r="Q154" s="136">
        <f t="shared" si="313"/>
        <v>89</v>
      </c>
      <c r="R154" s="159">
        <f>SUM([4]total_service!R154)</f>
        <v>26</v>
      </c>
      <c r="S154" s="159">
        <f>SUM([4]total_service!S154)</f>
        <v>28</v>
      </c>
      <c r="T154" s="159">
        <f>SUM([4]total_service!T154)</f>
        <v>35</v>
      </c>
      <c r="U154" s="137">
        <v>50</v>
      </c>
      <c r="V154" s="136">
        <f t="shared" si="314"/>
        <v>93</v>
      </c>
      <c r="W154" s="159">
        <f>SUM([4]total_service!W154)</f>
        <v>42</v>
      </c>
      <c r="X154" s="159">
        <f>SUM([4]total_service!X154)</f>
        <v>38</v>
      </c>
      <c r="Y154" s="159">
        <f>SUM([4]total_service!Y154)</f>
        <v>13</v>
      </c>
      <c r="AA154" s="149" t="s">
        <v>377</v>
      </c>
    </row>
    <row r="155" spans="1:27">
      <c r="A155" s="75"/>
      <c r="B155" s="24" t="s">
        <v>151</v>
      </c>
      <c r="C155" s="55" t="s">
        <v>150</v>
      </c>
      <c r="D155" s="100">
        <v>5</v>
      </c>
      <c r="E155" s="136">
        <f t="shared" si="269"/>
        <v>14</v>
      </c>
      <c r="F155" s="136">
        <v>1</v>
      </c>
      <c r="G155" s="136">
        <f t="shared" si="312"/>
        <v>5</v>
      </c>
      <c r="H155" s="159">
        <f>SUM([4]total_service!H155)</f>
        <v>2</v>
      </c>
      <c r="I155" s="159">
        <f>SUM([4]total_service!I155)</f>
        <v>2</v>
      </c>
      <c r="J155" s="159">
        <f>SUM([4]total_service!J155)</f>
        <v>1</v>
      </c>
      <c r="K155" s="136">
        <v>2</v>
      </c>
      <c r="L155" s="136">
        <f t="shared" si="280"/>
        <v>0</v>
      </c>
      <c r="M155" s="159">
        <f>SUM([4]total_service!M155)</f>
        <v>0</v>
      </c>
      <c r="N155" s="159">
        <f>SUM([4]total_service!N155)</f>
        <v>0</v>
      </c>
      <c r="O155" s="159">
        <f>SUM([4]total_service!O155)</f>
        <v>0</v>
      </c>
      <c r="P155" s="136">
        <v>1</v>
      </c>
      <c r="Q155" s="136">
        <f t="shared" si="313"/>
        <v>6</v>
      </c>
      <c r="R155" s="159">
        <f>SUM([4]total_service!R155)</f>
        <v>1</v>
      </c>
      <c r="S155" s="159">
        <f>SUM([4]total_service!S155)</f>
        <v>0</v>
      </c>
      <c r="T155" s="159">
        <f>SUM([4]total_service!T155)</f>
        <v>5</v>
      </c>
      <c r="U155" s="137">
        <v>1</v>
      </c>
      <c r="V155" s="136">
        <f t="shared" si="314"/>
        <v>3</v>
      </c>
      <c r="W155" s="159">
        <f>SUM([4]total_service!W155)</f>
        <v>0</v>
      </c>
      <c r="X155" s="159">
        <f>SUM([4]total_service!X155)</f>
        <v>0</v>
      </c>
      <c r="Y155" s="159">
        <f>SUM([4]total_service!Y155)</f>
        <v>3</v>
      </c>
      <c r="AA155" s="149" t="s">
        <v>377</v>
      </c>
    </row>
    <row r="156" spans="1:27">
      <c r="A156" s="75"/>
      <c r="B156" s="24" t="s">
        <v>152</v>
      </c>
      <c r="C156" s="55" t="s">
        <v>153</v>
      </c>
      <c r="D156" s="100">
        <v>300</v>
      </c>
      <c r="E156" s="136">
        <f t="shared" si="269"/>
        <v>401</v>
      </c>
      <c r="F156" s="136">
        <v>0</v>
      </c>
      <c r="G156" s="136">
        <f t="shared" si="312"/>
        <v>11</v>
      </c>
      <c r="H156" s="159">
        <f>SUM([4]total_service!H156)</f>
        <v>6</v>
      </c>
      <c r="I156" s="159">
        <f>SUM([4]total_service!I156)</f>
        <v>5</v>
      </c>
      <c r="J156" s="159">
        <f>SUM([4]total_service!J156)</f>
        <v>0</v>
      </c>
      <c r="K156" s="136">
        <v>0</v>
      </c>
      <c r="L156" s="136">
        <f t="shared" si="280"/>
        <v>1</v>
      </c>
      <c r="M156" s="159">
        <f>SUM([4]total_service!M156)</f>
        <v>0</v>
      </c>
      <c r="N156" s="159">
        <f>SUM([4]total_service!N156)</f>
        <v>0</v>
      </c>
      <c r="O156" s="159">
        <f>SUM([4]total_service!O156)</f>
        <v>1</v>
      </c>
      <c r="P156" s="136">
        <v>200</v>
      </c>
      <c r="Q156" s="136">
        <f t="shared" si="313"/>
        <v>213</v>
      </c>
      <c r="R156" s="159">
        <f>SUM([4]total_service!R156)</f>
        <v>2</v>
      </c>
      <c r="S156" s="159">
        <f>SUM([4]total_service!S156)</f>
        <v>0</v>
      </c>
      <c r="T156" s="159">
        <f>SUM([4]total_service!T156)</f>
        <v>211</v>
      </c>
      <c r="U156" s="137">
        <v>100</v>
      </c>
      <c r="V156" s="136">
        <f t="shared" si="314"/>
        <v>176</v>
      </c>
      <c r="W156" s="159">
        <f>SUM([4]total_service!W156)</f>
        <v>100</v>
      </c>
      <c r="X156" s="159">
        <f>SUM([4]total_service!X156)</f>
        <v>25</v>
      </c>
      <c r="Y156" s="159">
        <f>SUM([4]total_service!Y156)</f>
        <v>51</v>
      </c>
      <c r="AA156" s="149" t="s">
        <v>377</v>
      </c>
    </row>
    <row r="157" spans="1:27" ht="34.5">
      <c r="A157" s="98"/>
      <c r="B157" s="23" t="s">
        <v>154</v>
      </c>
      <c r="C157" s="50" t="s">
        <v>146</v>
      </c>
      <c r="D157" s="100">
        <f t="shared" ref="D157" si="315">SUM(D158:D159)</f>
        <v>996</v>
      </c>
      <c r="E157" s="136">
        <f t="shared" si="269"/>
        <v>594</v>
      </c>
      <c r="F157" s="136">
        <f t="shared" ref="F157" si="316">SUM(F158:F159)</f>
        <v>249</v>
      </c>
      <c r="G157" s="136">
        <f t="shared" ref="G157:K157" si="317">SUM(G158:G159)</f>
        <v>144</v>
      </c>
      <c r="H157" s="136">
        <f t="shared" si="317"/>
        <v>58</v>
      </c>
      <c r="I157" s="136">
        <f t="shared" si="317"/>
        <v>42</v>
      </c>
      <c r="J157" s="136">
        <f t="shared" si="317"/>
        <v>44</v>
      </c>
      <c r="K157" s="136">
        <f t="shared" si="317"/>
        <v>249</v>
      </c>
      <c r="L157" s="136">
        <f t="shared" ref="L157:P157" si="318">SUM(L158:L159)</f>
        <v>135</v>
      </c>
      <c r="M157" s="136">
        <f t="shared" si="318"/>
        <v>45</v>
      </c>
      <c r="N157" s="136">
        <f t="shared" si="318"/>
        <v>46</v>
      </c>
      <c r="O157" s="136">
        <f t="shared" si="318"/>
        <v>44</v>
      </c>
      <c r="P157" s="136">
        <f t="shared" si="318"/>
        <v>249</v>
      </c>
      <c r="Q157" s="136">
        <f t="shared" ref="Q157:T157" si="319">SUM(Q158:Q159)</f>
        <v>137</v>
      </c>
      <c r="R157" s="136">
        <f t="shared" si="319"/>
        <v>43</v>
      </c>
      <c r="S157" s="136">
        <f t="shared" si="319"/>
        <v>44</v>
      </c>
      <c r="T157" s="136">
        <f t="shared" si="319"/>
        <v>50</v>
      </c>
      <c r="U157" s="136">
        <f t="shared" ref="U157:X157" si="320">SUM(U158:U159)</f>
        <v>249</v>
      </c>
      <c r="V157" s="136">
        <f t="shared" si="320"/>
        <v>178</v>
      </c>
      <c r="W157" s="136">
        <f t="shared" si="320"/>
        <v>45</v>
      </c>
      <c r="X157" s="136">
        <f t="shared" si="320"/>
        <v>53</v>
      </c>
      <c r="Y157" s="136">
        <f>SUM(Y158:Y159)</f>
        <v>80</v>
      </c>
      <c r="Z157" s="117" t="s">
        <v>328</v>
      </c>
      <c r="AA157" s="149"/>
    </row>
    <row r="158" spans="1:27">
      <c r="A158" s="99"/>
      <c r="B158" s="27" t="s">
        <v>155</v>
      </c>
      <c r="C158" s="57" t="s">
        <v>146</v>
      </c>
      <c r="D158" s="100">
        <v>972</v>
      </c>
      <c r="E158" s="136">
        <f t="shared" si="269"/>
        <v>571</v>
      </c>
      <c r="F158" s="136">
        <v>243</v>
      </c>
      <c r="G158" s="136">
        <f t="shared" ref="G158:G159" si="321">SUM(H158:J158)</f>
        <v>138</v>
      </c>
      <c r="H158" s="160">
        <f>SUM([1]total_secretary!H158)</f>
        <v>56</v>
      </c>
      <c r="I158" s="160">
        <f>SUM([1]total_secretary!I158)</f>
        <v>40</v>
      </c>
      <c r="J158" s="160">
        <f>SUM([1]total_secretary!J158)</f>
        <v>42</v>
      </c>
      <c r="K158" s="136">
        <v>243</v>
      </c>
      <c r="L158" s="136">
        <f t="shared" si="280"/>
        <v>129</v>
      </c>
      <c r="M158" s="160">
        <f>SUM([1]total_secretary!M158)</f>
        <v>43</v>
      </c>
      <c r="N158" s="160">
        <f>SUM([1]total_secretary!N158)</f>
        <v>44</v>
      </c>
      <c r="O158" s="160">
        <f>SUM([1]total_secretary!O158)</f>
        <v>42</v>
      </c>
      <c r="P158" s="136">
        <v>243</v>
      </c>
      <c r="Q158" s="136">
        <f t="shared" ref="Q158:Q159" si="322">SUM(R158:T158)</f>
        <v>132</v>
      </c>
      <c r="R158" s="160">
        <f>SUM([1]total_secretary!R158)</f>
        <v>41</v>
      </c>
      <c r="S158" s="160">
        <f>SUM([1]total_secretary!S158)</f>
        <v>42</v>
      </c>
      <c r="T158" s="160">
        <f>SUM([1]total_secretary!T158)</f>
        <v>49</v>
      </c>
      <c r="U158" s="137">
        <v>243</v>
      </c>
      <c r="V158" s="136">
        <f t="shared" ref="V158:V159" si="323">SUM(W158:Y158)</f>
        <v>172</v>
      </c>
      <c r="W158" s="160">
        <f>SUM([1]total_secretary!W158)</f>
        <v>43</v>
      </c>
      <c r="X158" s="160">
        <f>SUM([1]total_secretary!X158)</f>
        <v>51</v>
      </c>
      <c r="Y158" s="160">
        <f>SUM([1]total_secretary!Y158)</f>
        <v>78</v>
      </c>
      <c r="AA158" s="149" t="s">
        <v>379</v>
      </c>
    </row>
    <row r="159" spans="1:27">
      <c r="A159" s="75"/>
      <c r="B159" s="24" t="s">
        <v>156</v>
      </c>
      <c r="C159" s="55" t="s">
        <v>146</v>
      </c>
      <c r="D159" s="100">
        <v>24</v>
      </c>
      <c r="E159" s="136">
        <f t="shared" si="269"/>
        <v>23</v>
      </c>
      <c r="F159" s="136">
        <v>6</v>
      </c>
      <c r="G159" s="136">
        <f t="shared" si="321"/>
        <v>6</v>
      </c>
      <c r="H159" s="160">
        <f>SUM([1]total_secretary!H159)</f>
        <v>2</v>
      </c>
      <c r="I159" s="160">
        <f>SUM([1]total_secretary!I159)</f>
        <v>2</v>
      </c>
      <c r="J159" s="160">
        <f>SUM([1]total_secretary!J159)</f>
        <v>2</v>
      </c>
      <c r="K159" s="136">
        <v>6</v>
      </c>
      <c r="L159" s="136">
        <f t="shared" si="280"/>
        <v>6</v>
      </c>
      <c r="M159" s="160">
        <f>SUM([1]total_secretary!M159)</f>
        <v>2</v>
      </c>
      <c r="N159" s="160">
        <f>SUM([1]total_secretary!N159)</f>
        <v>2</v>
      </c>
      <c r="O159" s="160">
        <f>SUM([1]total_secretary!O159)</f>
        <v>2</v>
      </c>
      <c r="P159" s="136">
        <v>6</v>
      </c>
      <c r="Q159" s="136">
        <f t="shared" si="322"/>
        <v>5</v>
      </c>
      <c r="R159" s="160">
        <f>SUM([1]total_secretary!R159)</f>
        <v>2</v>
      </c>
      <c r="S159" s="160">
        <f>SUM([1]total_secretary!S159)</f>
        <v>2</v>
      </c>
      <c r="T159" s="160">
        <f>SUM([1]total_secretary!T159)</f>
        <v>1</v>
      </c>
      <c r="U159" s="137">
        <v>6</v>
      </c>
      <c r="V159" s="136">
        <f t="shared" si="323"/>
        <v>6</v>
      </c>
      <c r="W159" s="160">
        <f>SUM([1]total_secretary!W159)</f>
        <v>2</v>
      </c>
      <c r="X159" s="160">
        <f>SUM([1]total_secretary!X159)</f>
        <v>2</v>
      </c>
      <c r="Y159" s="160">
        <f>SUM([1]total_secretary!Y159)</f>
        <v>2</v>
      </c>
      <c r="AA159" s="149" t="s">
        <v>379</v>
      </c>
    </row>
    <row r="160" spans="1:27">
      <c r="A160" s="75"/>
      <c r="B160" s="23" t="s">
        <v>157</v>
      </c>
      <c r="C160" s="50" t="s">
        <v>68</v>
      </c>
      <c r="D160" s="100">
        <f t="shared" ref="D160" si="324">SUM(D161:D162)</f>
        <v>120</v>
      </c>
      <c r="E160" s="136">
        <f t="shared" si="269"/>
        <v>1895</v>
      </c>
      <c r="F160" s="136">
        <f t="shared" ref="F160" si="325">SUM(F161:F162)</f>
        <v>25</v>
      </c>
      <c r="G160" s="136">
        <f t="shared" ref="G160:K160" si="326">SUM(G161:G162)</f>
        <v>38</v>
      </c>
      <c r="H160" s="136">
        <f t="shared" si="326"/>
        <v>11</v>
      </c>
      <c r="I160" s="136">
        <f t="shared" si="326"/>
        <v>13</v>
      </c>
      <c r="J160" s="136">
        <f t="shared" si="326"/>
        <v>14</v>
      </c>
      <c r="K160" s="136">
        <f t="shared" si="326"/>
        <v>37</v>
      </c>
      <c r="L160" s="136">
        <f t="shared" ref="L160:P160" si="327">SUM(L161:L162)</f>
        <v>1784</v>
      </c>
      <c r="M160" s="136">
        <f t="shared" si="327"/>
        <v>1767</v>
      </c>
      <c r="N160" s="136">
        <f t="shared" si="327"/>
        <v>16</v>
      </c>
      <c r="O160" s="136">
        <f t="shared" si="327"/>
        <v>1</v>
      </c>
      <c r="P160" s="136">
        <f t="shared" si="327"/>
        <v>29</v>
      </c>
      <c r="Q160" s="136">
        <f t="shared" ref="Q160:T160" si="328">SUM(Q161:Q162)</f>
        <v>40</v>
      </c>
      <c r="R160" s="136">
        <f t="shared" si="328"/>
        <v>18</v>
      </c>
      <c r="S160" s="136">
        <f t="shared" si="328"/>
        <v>6</v>
      </c>
      <c r="T160" s="136">
        <f t="shared" si="328"/>
        <v>16</v>
      </c>
      <c r="U160" s="136">
        <f t="shared" ref="U160:X160" si="329">SUM(U161:U162)</f>
        <v>29</v>
      </c>
      <c r="V160" s="136">
        <f t="shared" si="329"/>
        <v>33</v>
      </c>
      <c r="W160" s="136">
        <f t="shared" si="329"/>
        <v>19</v>
      </c>
      <c r="X160" s="136">
        <f t="shared" si="329"/>
        <v>6</v>
      </c>
      <c r="Y160" s="136">
        <f>SUM(Y161:Y162)</f>
        <v>8</v>
      </c>
      <c r="Z160" s="117" t="s">
        <v>329</v>
      </c>
      <c r="AA160" s="149"/>
    </row>
    <row r="161" spans="1:27" ht="51.75">
      <c r="A161" s="75"/>
      <c r="B161" s="32" t="s">
        <v>158</v>
      </c>
      <c r="C161" s="55" t="s">
        <v>68</v>
      </c>
      <c r="D161" s="100">
        <v>22</v>
      </c>
      <c r="E161" s="136">
        <f t="shared" si="269"/>
        <v>1806</v>
      </c>
      <c r="F161" s="136">
        <v>5</v>
      </c>
      <c r="G161" s="136">
        <f t="shared" ref="G161:G165" si="330">SUM(H161:J161)</f>
        <v>9</v>
      </c>
      <c r="H161" s="162">
        <f>SUM([2]total_technic!H161)</f>
        <v>2</v>
      </c>
      <c r="I161" s="162">
        <f>SUM([2]total_technic!I161)</f>
        <v>5</v>
      </c>
      <c r="J161" s="162">
        <f>SUM([2]total_technic!J161)</f>
        <v>2</v>
      </c>
      <c r="K161" s="136">
        <v>7</v>
      </c>
      <c r="L161" s="136">
        <f t="shared" si="280"/>
        <v>1765</v>
      </c>
      <c r="M161" s="162">
        <f>SUM([2]total_technic!M161)</f>
        <v>1761</v>
      </c>
      <c r="N161" s="162">
        <f>SUM([2]total_technic!N161)</f>
        <v>4</v>
      </c>
      <c r="O161" s="162">
        <f>SUM([2]total_technic!O161)</f>
        <v>0</v>
      </c>
      <c r="P161" s="136">
        <v>5</v>
      </c>
      <c r="Q161" s="136">
        <f t="shared" ref="Q161:Q162" si="331">SUM(R161:T161)</f>
        <v>24</v>
      </c>
      <c r="R161" s="162">
        <f>SUM([2]total_technic!R161)</f>
        <v>14</v>
      </c>
      <c r="S161" s="162">
        <f>SUM([2]total_technic!S161)</f>
        <v>2</v>
      </c>
      <c r="T161" s="162">
        <f>SUM([2]total_technic!T161)</f>
        <v>8</v>
      </c>
      <c r="U161" s="136">
        <v>5</v>
      </c>
      <c r="V161" s="136">
        <f t="shared" ref="V161:V165" si="332">SUM(W161:Y161)</f>
        <v>8</v>
      </c>
      <c r="W161" s="162">
        <f>SUM([2]total_technic!W161)</f>
        <v>7</v>
      </c>
      <c r="X161" s="162">
        <f>SUM([2]total_technic!X161)</f>
        <v>1</v>
      </c>
      <c r="Y161" s="162">
        <f>SUM([2]total_technic!Y161)</f>
        <v>0</v>
      </c>
      <c r="AA161" s="149" t="s">
        <v>371</v>
      </c>
    </row>
    <row r="162" spans="1:27" ht="34.5">
      <c r="A162" s="75"/>
      <c r="B162" s="24" t="s">
        <v>159</v>
      </c>
      <c r="C162" s="55" t="s">
        <v>68</v>
      </c>
      <c r="D162" s="100">
        <v>98</v>
      </c>
      <c r="E162" s="136">
        <f t="shared" si="269"/>
        <v>89</v>
      </c>
      <c r="F162" s="136">
        <v>20</v>
      </c>
      <c r="G162" s="136">
        <f t="shared" si="330"/>
        <v>29</v>
      </c>
      <c r="H162" s="162">
        <f>SUM([2]total_technic!H162)</f>
        <v>9</v>
      </c>
      <c r="I162" s="162">
        <f>SUM([2]total_technic!I162)</f>
        <v>8</v>
      </c>
      <c r="J162" s="162">
        <f>SUM([2]total_technic!J162)</f>
        <v>12</v>
      </c>
      <c r="K162" s="136">
        <v>30</v>
      </c>
      <c r="L162" s="136">
        <f t="shared" si="280"/>
        <v>19</v>
      </c>
      <c r="M162" s="162">
        <f>SUM([2]total_technic!M162)</f>
        <v>6</v>
      </c>
      <c r="N162" s="162">
        <f>SUM([2]total_technic!N162)</f>
        <v>12</v>
      </c>
      <c r="O162" s="162">
        <f>SUM([2]total_technic!O162)</f>
        <v>1</v>
      </c>
      <c r="P162" s="136">
        <v>24</v>
      </c>
      <c r="Q162" s="136">
        <f t="shared" si="331"/>
        <v>16</v>
      </c>
      <c r="R162" s="162">
        <f>SUM([2]total_technic!R162)</f>
        <v>4</v>
      </c>
      <c r="S162" s="162">
        <f>SUM([2]total_technic!S162)</f>
        <v>4</v>
      </c>
      <c r="T162" s="162">
        <f>SUM([2]total_technic!T162)</f>
        <v>8</v>
      </c>
      <c r="U162" s="136">
        <v>24</v>
      </c>
      <c r="V162" s="136">
        <f t="shared" si="332"/>
        <v>25</v>
      </c>
      <c r="W162" s="162">
        <f>SUM([2]total_technic!W162)</f>
        <v>12</v>
      </c>
      <c r="X162" s="162">
        <f>SUM([2]total_technic!X162)</f>
        <v>5</v>
      </c>
      <c r="Y162" s="162">
        <f>SUM([2]total_technic!Y162)</f>
        <v>8</v>
      </c>
      <c r="AA162" s="149" t="s">
        <v>376</v>
      </c>
    </row>
    <row r="163" spans="1:27">
      <c r="A163" s="75"/>
      <c r="B163" s="23" t="s">
        <v>160</v>
      </c>
      <c r="C163" s="55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56"/>
      <c r="V163" s="100"/>
      <c r="W163" s="100"/>
      <c r="X163" s="100"/>
      <c r="Y163" s="70"/>
      <c r="AA163" s="149"/>
    </row>
    <row r="164" spans="1:27">
      <c r="A164" s="75"/>
      <c r="B164" s="24" t="s">
        <v>161</v>
      </c>
      <c r="C164" s="6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56"/>
      <c r="V164" s="100"/>
      <c r="W164" s="100"/>
      <c r="X164" s="100"/>
      <c r="Y164" s="70"/>
      <c r="AA164" s="149"/>
    </row>
    <row r="165" spans="1:27">
      <c r="A165" s="75"/>
      <c r="B165" s="33" t="s">
        <v>162</v>
      </c>
      <c r="C165" s="49" t="s">
        <v>163</v>
      </c>
      <c r="D165" s="100">
        <v>2000</v>
      </c>
      <c r="E165" s="136">
        <f t="shared" ref="E165:E196" si="333">SUM(G165,L165,Q165,V165)</f>
        <v>4932</v>
      </c>
      <c r="F165" s="136">
        <v>0</v>
      </c>
      <c r="G165" s="136">
        <f t="shared" si="330"/>
        <v>0</v>
      </c>
      <c r="H165" s="161">
        <f>SUM([5]total_infor!H165)</f>
        <v>0</v>
      </c>
      <c r="I165" s="161">
        <f>SUM([5]total_infor!I165)</f>
        <v>0</v>
      </c>
      <c r="J165" s="161">
        <f>SUM([5]total_infor!J165)</f>
        <v>0</v>
      </c>
      <c r="K165" s="136">
        <v>2000</v>
      </c>
      <c r="L165" s="136">
        <f t="shared" si="280"/>
        <v>4932</v>
      </c>
      <c r="M165" s="161">
        <f>SUM([5]total_infor!M165)</f>
        <v>0</v>
      </c>
      <c r="N165" s="161">
        <f>SUM([5]total_infor!N165)</f>
        <v>0</v>
      </c>
      <c r="O165" s="161">
        <f>SUM([5]total_infor!O165)</f>
        <v>4932</v>
      </c>
      <c r="P165" s="136">
        <v>0</v>
      </c>
      <c r="Q165" s="136">
        <f>SUM(R165:T165)</f>
        <v>0</v>
      </c>
      <c r="R165" s="161">
        <f>SUM([5]total_infor!R165)</f>
        <v>0</v>
      </c>
      <c r="S165" s="161">
        <f>SUM([5]total_infor!S165)</f>
        <v>0</v>
      </c>
      <c r="T165" s="161">
        <f>SUM([5]total_infor!T165)</f>
        <v>0</v>
      </c>
      <c r="U165" s="137">
        <v>0</v>
      </c>
      <c r="V165" s="136">
        <f t="shared" si="332"/>
        <v>0</v>
      </c>
      <c r="W165" s="161">
        <f>SUM([5]total_infor!W165)</f>
        <v>0</v>
      </c>
      <c r="X165" s="161">
        <f>SUM([5]total_infor!X165)</f>
        <v>0</v>
      </c>
      <c r="Y165" s="161">
        <f>SUM([5]total_infor!Y165)</f>
        <v>0</v>
      </c>
      <c r="AA165" s="149" t="s">
        <v>375</v>
      </c>
    </row>
    <row r="166" spans="1:27" ht="21.75" customHeight="1">
      <c r="A166" s="75"/>
      <c r="B166" s="24" t="s">
        <v>251</v>
      </c>
      <c r="C166" s="55" t="s">
        <v>146</v>
      </c>
      <c r="D166" s="100">
        <f t="shared" ref="D166" si="334">SUM(D167:D169)</f>
        <v>19</v>
      </c>
      <c r="E166" s="136">
        <f t="shared" si="333"/>
        <v>20</v>
      </c>
      <c r="F166" s="136">
        <f t="shared" ref="F166" si="335">SUM(F167:F169)</f>
        <v>4</v>
      </c>
      <c r="G166" s="136">
        <f t="shared" ref="G166:K166" si="336">SUM(G167:G169)</f>
        <v>4</v>
      </c>
      <c r="H166" s="136">
        <f t="shared" si="336"/>
        <v>0</v>
      </c>
      <c r="I166" s="136">
        <f t="shared" si="336"/>
        <v>1</v>
      </c>
      <c r="J166" s="136">
        <f t="shared" si="336"/>
        <v>3</v>
      </c>
      <c r="K166" s="136">
        <f t="shared" si="336"/>
        <v>5</v>
      </c>
      <c r="L166" s="136">
        <f t="shared" ref="L166:P166" si="337">SUM(L167:L169)</f>
        <v>11</v>
      </c>
      <c r="M166" s="136">
        <f t="shared" si="337"/>
        <v>1</v>
      </c>
      <c r="N166" s="136">
        <f t="shared" si="337"/>
        <v>3</v>
      </c>
      <c r="O166" s="136">
        <f t="shared" si="337"/>
        <v>7</v>
      </c>
      <c r="P166" s="136">
        <f t="shared" si="337"/>
        <v>5</v>
      </c>
      <c r="Q166" s="136">
        <f t="shared" ref="Q166:T166" si="338">SUM(Q167:Q169)</f>
        <v>2</v>
      </c>
      <c r="R166" s="136">
        <f t="shared" si="338"/>
        <v>0</v>
      </c>
      <c r="S166" s="136">
        <f t="shared" si="338"/>
        <v>0</v>
      </c>
      <c r="T166" s="136">
        <f t="shared" si="338"/>
        <v>2</v>
      </c>
      <c r="U166" s="136">
        <f t="shared" ref="U166:X166" si="339">SUM(U167:U169)</f>
        <v>5</v>
      </c>
      <c r="V166" s="136">
        <f t="shared" si="339"/>
        <v>3</v>
      </c>
      <c r="W166" s="136">
        <f t="shared" si="339"/>
        <v>1</v>
      </c>
      <c r="X166" s="136">
        <f t="shared" si="339"/>
        <v>1</v>
      </c>
      <c r="Y166" s="136">
        <f>SUM(Y167:Y169)</f>
        <v>1</v>
      </c>
      <c r="Z166" s="115" t="s">
        <v>330</v>
      </c>
      <c r="AA166" s="149"/>
    </row>
    <row r="167" spans="1:27">
      <c r="A167" s="75"/>
      <c r="B167" s="24" t="s">
        <v>164</v>
      </c>
      <c r="C167" s="55" t="s">
        <v>146</v>
      </c>
      <c r="D167" s="100">
        <v>5</v>
      </c>
      <c r="E167" s="136">
        <f t="shared" si="333"/>
        <v>5</v>
      </c>
      <c r="F167" s="136">
        <v>1</v>
      </c>
      <c r="G167" s="136">
        <f t="shared" ref="G167:G169" si="340">SUM(H167:J167)</f>
        <v>1</v>
      </c>
      <c r="H167" s="161">
        <f>SUM([5]total_infor!H167)</f>
        <v>0</v>
      </c>
      <c r="I167" s="161">
        <f>SUM([5]total_infor!I167)</f>
        <v>0</v>
      </c>
      <c r="J167" s="161">
        <f>SUM([5]total_infor!J167)</f>
        <v>1</v>
      </c>
      <c r="K167" s="136">
        <v>1</v>
      </c>
      <c r="L167" s="136">
        <f t="shared" si="280"/>
        <v>3</v>
      </c>
      <c r="M167" s="161">
        <f>SUM([5]total_infor!M167)</f>
        <v>0</v>
      </c>
      <c r="N167" s="161">
        <f>SUM([5]total_infor!N167)</f>
        <v>1</v>
      </c>
      <c r="O167" s="161">
        <f>SUM([5]total_infor!O167)</f>
        <v>2</v>
      </c>
      <c r="P167" s="136">
        <v>2</v>
      </c>
      <c r="Q167" s="136">
        <f t="shared" ref="Q167:Q169" si="341">SUM(R167:T167)</f>
        <v>0</v>
      </c>
      <c r="R167" s="161">
        <f>SUM([5]total_infor!R167)</f>
        <v>0</v>
      </c>
      <c r="S167" s="161">
        <f>SUM([5]total_infor!S167)</f>
        <v>0</v>
      </c>
      <c r="T167" s="161">
        <f>SUM([5]total_infor!T167)</f>
        <v>0</v>
      </c>
      <c r="U167" s="137">
        <v>1</v>
      </c>
      <c r="V167" s="136">
        <f t="shared" ref="V167:V169" si="342">SUM(W167:Y167)</f>
        <v>1</v>
      </c>
      <c r="W167" s="161">
        <f>SUM([5]total_infor!W167)</f>
        <v>1</v>
      </c>
      <c r="X167" s="161">
        <f>SUM([5]total_infor!X167)</f>
        <v>0</v>
      </c>
      <c r="Y167" s="161">
        <f>SUM([5]total_infor!Y167)</f>
        <v>0</v>
      </c>
      <c r="AA167" s="149" t="s">
        <v>375</v>
      </c>
    </row>
    <row r="168" spans="1:27">
      <c r="A168" s="75"/>
      <c r="B168" s="34" t="s">
        <v>165</v>
      </c>
      <c r="C168" s="55" t="s">
        <v>146</v>
      </c>
      <c r="D168" s="100">
        <v>6</v>
      </c>
      <c r="E168" s="136">
        <f t="shared" si="333"/>
        <v>4</v>
      </c>
      <c r="F168" s="136">
        <v>1</v>
      </c>
      <c r="G168" s="136">
        <f t="shared" si="340"/>
        <v>2</v>
      </c>
      <c r="H168" s="161">
        <f>SUM([5]total_infor!H168)</f>
        <v>0</v>
      </c>
      <c r="I168" s="161">
        <f>SUM([5]total_infor!I168)</f>
        <v>1</v>
      </c>
      <c r="J168" s="161">
        <f>SUM([5]total_infor!J168)</f>
        <v>1</v>
      </c>
      <c r="K168" s="136">
        <v>2</v>
      </c>
      <c r="L168" s="136">
        <f t="shared" si="280"/>
        <v>2</v>
      </c>
      <c r="M168" s="161">
        <f>SUM([5]total_infor!M168)</f>
        <v>0</v>
      </c>
      <c r="N168" s="161">
        <f>SUM([5]total_infor!N168)</f>
        <v>1</v>
      </c>
      <c r="O168" s="161">
        <f>SUM([5]total_infor!O168)</f>
        <v>1</v>
      </c>
      <c r="P168" s="136">
        <v>1</v>
      </c>
      <c r="Q168" s="136">
        <f t="shared" si="341"/>
        <v>0</v>
      </c>
      <c r="R168" s="161">
        <f>SUM([5]total_infor!R168)</f>
        <v>0</v>
      </c>
      <c r="S168" s="161">
        <f>SUM([5]total_infor!S168)</f>
        <v>0</v>
      </c>
      <c r="T168" s="161">
        <f>SUM([5]total_infor!T168)</f>
        <v>0</v>
      </c>
      <c r="U168" s="137">
        <v>2</v>
      </c>
      <c r="V168" s="136">
        <f t="shared" si="342"/>
        <v>0</v>
      </c>
      <c r="W168" s="161">
        <f>SUM([5]total_infor!W168)</f>
        <v>0</v>
      </c>
      <c r="X168" s="161">
        <f>SUM([5]total_infor!X168)</f>
        <v>0</v>
      </c>
      <c r="Y168" s="161">
        <f>SUM([5]total_infor!Y168)</f>
        <v>0</v>
      </c>
      <c r="AA168" s="149" t="s">
        <v>375</v>
      </c>
    </row>
    <row r="169" spans="1:27">
      <c r="A169" s="75"/>
      <c r="B169" s="34" t="s">
        <v>166</v>
      </c>
      <c r="C169" s="55" t="s">
        <v>146</v>
      </c>
      <c r="D169" s="100">
        <v>8</v>
      </c>
      <c r="E169" s="136">
        <f t="shared" si="333"/>
        <v>11</v>
      </c>
      <c r="F169" s="136">
        <v>2</v>
      </c>
      <c r="G169" s="136">
        <f t="shared" si="340"/>
        <v>1</v>
      </c>
      <c r="H169" s="161">
        <f>SUM([5]total_infor!H169)</f>
        <v>0</v>
      </c>
      <c r="I169" s="161">
        <f>SUM([5]total_infor!I169)</f>
        <v>0</v>
      </c>
      <c r="J169" s="161">
        <f>SUM([5]total_infor!J169)</f>
        <v>1</v>
      </c>
      <c r="K169" s="136">
        <v>2</v>
      </c>
      <c r="L169" s="136">
        <f t="shared" si="280"/>
        <v>6</v>
      </c>
      <c r="M169" s="161">
        <f>SUM([5]total_infor!M169)</f>
        <v>1</v>
      </c>
      <c r="N169" s="161">
        <f>SUM([5]total_infor!N169)</f>
        <v>1</v>
      </c>
      <c r="O169" s="161">
        <f>SUM([5]total_infor!O169)</f>
        <v>4</v>
      </c>
      <c r="P169" s="136">
        <v>2</v>
      </c>
      <c r="Q169" s="136">
        <f t="shared" si="341"/>
        <v>2</v>
      </c>
      <c r="R169" s="161">
        <f>SUM([5]total_infor!R169)</f>
        <v>0</v>
      </c>
      <c r="S169" s="161">
        <f>SUM([5]total_infor!S169)</f>
        <v>0</v>
      </c>
      <c r="T169" s="161">
        <f>SUM([5]total_infor!T169)</f>
        <v>2</v>
      </c>
      <c r="U169" s="137">
        <v>2</v>
      </c>
      <c r="V169" s="136">
        <f t="shared" si="342"/>
        <v>2</v>
      </c>
      <c r="W169" s="161">
        <f>SUM([5]total_infor!W169)</f>
        <v>0</v>
      </c>
      <c r="X169" s="161">
        <f>SUM([5]total_infor!X169)</f>
        <v>1</v>
      </c>
      <c r="Y169" s="161">
        <f>SUM([5]total_infor!Y169)</f>
        <v>1</v>
      </c>
      <c r="AA169" s="149" t="s">
        <v>375</v>
      </c>
    </row>
    <row r="170" spans="1:27">
      <c r="A170" s="75"/>
      <c r="B170" s="23" t="s">
        <v>167</v>
      </c>
      <c r="C170" s="55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56"/>
      <c r="V170" s="100"/>
      <c r="W170" s="100"/>
      <c r="X170" s="100"/>
      <c r="Y170" s="70"/>
      <c r="AA170" s="149"/>
    </row>
    <row r="171" spans="1:27">
      <c r="A171" s="75"/>
      <c r="B171" s="24" t="s">
        <v>168</v>
      </c>
      <c r="C171" s="55" t="s">
        <v>25</v>
      </c>
      <c r="D171" s="100">
        <f t="shared" ref="D171" si="343">SUM(D173,D175)</f>
        <v>500</v>
      </c>
      <c r="E171" s="136">
        <f t="shared" si="333"/>
        <v>380</v>
      </c>
      <c r="F171" s="136">
        <f t="shared" ref="F171" si="344">SUM(F173,F175)</f>
        <v>127</v>
      </c>
      <c r="G171" s="136">
        <f t="shared" ref="G171:K171" si="345">SUM(G173,G175)</f>
        <v>98</v>
      </c>
      <c r="H171" s="136">
        <f t="shared" si="345"/>
        <v>32</v>
      </c>
      <c r="I171" s="136">
        <f t="shared" si="345"/>
        <v>32</v>
      </c>
      <c r="J171" s="136">
        <f t="shared" si="345"/>
        <v>34</v>
      </c>
      <c r="K171" s="136">
        <f t="shared" si="345"/>
        <v>123</v>
      </c>
      <c r="L171" s="136">
        <f t="shared" ref="L171:P171" si="346">SUM(L173,L175)</f>
        <v>69</v>
      </c>
      <c r="M171" s="136">
        <f t="shared" si="346"/>
        <v>15</v>
      </c>
      <c r="N171" s="136">
        <f t="shared" si="346"/>
        <v>20</v>
      </c>
      <c r="O171" s="136">
        <f t="shared" si="346"/>
        <v>34</v>
      </c>
      <c r="P171" s="136">
        <f t="shared" si="346"/>
        <v>125</v>
      </c>
      <c r="Q171" s="136">
        <f t="shared" ref="Q171:T171" si="347">SUM(Q173,Q175)</f>
        <v>50</v>
      </c>
      <c r="R171" s="136">
        <f t="shared" si="347"/>
        <v>23</v>
      </c>
      <c r="S171" s="136">
        <f t="shared" si="347"/>
        <v>21</v>
      </c>
      <c r="T171" s="136">
        <f t="shared" si="347"/>
        <v>6</v>
      </c>
      <c r="U171" s="136">
        <f t="shared" ref="U171:X171" si="348">SUM(U173,U175)</f>
        <v>125</v>
      </c>
      <c r="V171" s="136">
        <f t="shared" si="348"/>
        <v>163</v>
      </c>
      <c r="W171" s="136">
        <f t="shared" si="348"/>
        <v>76</v>
      </c>
      <c r="X171" s="136">
        <f t="shared" si="348"/>
        <v>47</v>
      </c>
      <c r="Y171" s="136">
        <f>SUM(Y173,Y175)</f>
        <v>40</v>
      </c>
      <c r="Z171" s="114" t="s">
        <v>331</v>
      </c>
      <c r="AA171" s="149"/>
    </row>
    <row r="172" spans="1:27">
      <c r="A172" s="75"/>
      <c r="B172" s="24"/>
      <c r="C172" s="55" t="s">
        <v>163</v>
      </c>
      <c r="D172" s="100">
        <f>SUM(D174,D176)</f>
        <v>2900</v>
      </c>
      <c r="E172" s="136">
        <f t="shared" si="333"/>
        <v>3350</v>
      </c>
      <c r="F172" s="136">
        <f>SUM(F174,F176)</f>
        <v>375</v>
      </c>
      <c r="G172" s="136">
        <f t="shared" ref="G172:J172" si="349">SUM(G174,G176)</f>
        <v>377</v>
      </c>
      <c r="H172" s="136">
        <f t="shared" si="349"/>
        <v>150</v>
      </c>
      <c r="I172" s="136">
        <f t="shared" si="349"/>
        <v>193</v>
      </c>
      <c r="J172" s="136">
        <f t="shared" si="349"/>
        <v>34</v>
      </c>
      <c r="K172" s="136">
        <f>SUM(K174,K176)</f>
        <v>380</v>
      </c>
      <c r="L172" s="136">
        <f t="shared" ref="L172:O172" si="350">SUM(L174,L176)</f>
        <v>519</v>
      </c>
      <c r="M172" s="136">
        <f t="shared" si="350"/>
        <v>32</v>
      </c>
      <c r="N172" s="136">
        <f t="shared" si="350"/>
        <v>45</v>
      </c>
      <c r="O172" s="136">
        <f t="shared" si="350"/>
        <v>442</v>
      </c>
      <c r="P172" s="136">
        <f>SUM(P174,P176)</f>
        <v>1750</v>
      </c>
      <c r="Q172" s="136">
        <f t="shared" ref="Q172:T172" si="351">SUM(Q174,Q176)</f>
        <v>1726</v>
      </c>
      <c r="R172" s="136">
        <f t="shared" si="351"/>
        <v>71</v>
      </c>
      <c r="S172" s="136">
        <f t="shared" si="351"/>
        <v>190</v>
      </c>
      <c r="T172" s="136">
        <f t="shared" si="351"/>
        <v>1465</v>
      </c>
      <c r="U172" s="136">
        <f>SUM(U174,U176)</f>
        <v>395</v>
      </c>
      <c r="V172" s="136">
        <f t="shared" ref="V172:X172" si="352">SUM(V174,V176)</f>
        <v>728</v>
      </c>
      <c r="W172" s="136">
        <f t="shared" si="352"/>
        <v>179</v>
      </c>
      <c r="X172" s="136">
        <f t="shared" si="352"/>
        <v>501</v>
      </c>
      <c r="Y172" s="136">
        <f>SUM(Y174,Y176)</f>
        <v>48</v>
      </c>
      <c r="Z172" s="114" t="s">
        <v>332</v>
      </c>
      <c r="AA172" s="149"/>
    </row>
    <row r="173" spans="1:27" ht="51.75">
      <c r="A173" s="75"/>
      <c r="B173" s="24" t="s">
        <v>236</v>
      </c>
      <c r="C173" s="55" t="s">
        <v>25</v>
      </c>
      <c r="D173" s="100">
        <v>15</v>
      </c>
      <c r="E173" s="136">
        <f t="shared" si="333"/>
        <v>18</v>
      </c>
      <c r="F173" s="136">
        <v>2</v>
      </c>
      <c r="G173" s="136">
        <f t="shared" ref="G173:G176" si="353">SUM(H173:J173)</f>
        <v>6</v>
      </c>
      <c r="H173" s="159">
        <f>SUM([4]total_service!H173)</f>
        <v>3</v>
      </c>
      <c r="I173" s="159">
        <f>SUM([4]total_service!I173)</f>
        <v>3</v>
      </c>
      <c r="J173" s="159">
        <f>SUM([4]total_service!J173)</f>
        <v>0</v>
      </c>
      <c r="K173" s="136">
        <v>3</v>
      </c>
      <c r="L173" s="136">
        <f t="shared" ref="L173:L176" si="354">SUM(M173:O173)</f>
        <v>3</v>
      </c>
      <c r="M173" s="159">
        <f>SUM([4]total_service!M173)</f>
        <v>0</v>
      </c>
      <c r="N173" s="159">
        <f>SUM([4]total_service!N173)</f>
        <v>0</v>
      </c>
      <c r="O173" s="159">
        <f>SUM([4]total_service!O173)</f>
        <v>3</v>
      </c>
      <c r="P173" s="136">
        <v>5</v>
      </c>
      <c r="Q173" s="136">
        <f t="shared" ref="Q173:Q176" si="355">SUM(R173:T173)</f>
        <v>9</v>
      </c>
      <c r="R173" s="159">
        <f>SUM([4]total_service!R173)</f>
        <v>1</v>
      </c>
      <c r="S173" s="159">
        <f>SUM([4]total_service!S173)</f>
        <v>2</v>
      </c>
      <c r="T173" s="159">
        <f>SUM([4]total_service!T173)</f>
        <v>6</v>
      </c>
      <c r="U173" s="136">
        <v>5</v>
      </c>
      <c r="V173" s="136">
        <f t="shared" ref="V173:V176" si="356">SUM(W173:Y173)</f>
        <v>0</v>
      </c>
      <c r="W173" s="159">
        <f>SUM([4]total_service!W173)</f>
        <v>0</v>
      </c>
      <c r="X173" s="159">
        <f>SUM([4]total_service!X173)</f>
        <v>0</v>
      </c>
      <c r="Y173" s="159">
        <f>SUM([4]total_service!Y173)</f>
        <v>0</v>
      </c>
      <c r="AA173" s="149" t="s">
        <v>377</v>
      </c>
    </row>
    <row r="174" spans="1:27">
      <c r="A174" s="75"/>
      <c r="B174" s="24"/>
      <c r="C174" s="55" t="s">
        <v>163</v>
      </c>
      <c r="D174" s="100">
        <v>1500</v>
      </c>
      <c r="E174" s="136">
        <f t="shared" si="333"/>
        <v>1953</v>
      </c>
      <c r="F174" s="136">
        <v>25</v>
      </c>
      <c r="G174" s="136">
        <f t="shared" si="353"/>
        <v>214</v>
      </c>
      <c r="H174" s="159">
        <f>SUM([4]total_service!H174)</f>
        <v>75</v>
      </c>
      <c r="I174" s="159">
        <f>SUM([4]total_service!I174)</f>
        <v>139</v>
      </c>
      <c r="J174" s="159">
        <f>SUM([4]total_service!J174)</f>
        <v>0</v>
      </c>
      <c r="K174" s="136">
        <v>30</v>
      </c>
      <c r="L174" s="136">
        <f t="shared" si="354"/>
        <v>152</v>
      </c>
      <c r="M174" s="159">
        <f>SUM([4]total_service!M174)</f>
        <v>0</v>
      </c>
      <c r="N174" s="159">
        <f>SUM([4]total_service!N174)</f>
        <v>0</v>
      </c>
      <c r="O174" s="159">
        <f>SUM([4]total_service!O174)</f>
        <v>152</v>
      </c>
      <c r="P174" s="136">
        <v>1400</v>
      </c>
      <c r="Q174" s="136">
        <f t="shared" si="355"/>
        <v>1587</v>
      </c>
      <c r="R174" s="159">
        <f>SUM([4]total_service!R174)</f>
        <v>49</v>
      </c>
      <c r="S174" s="159">
        <f>SUM([4]total_service!S174)</f>
        <v>73</v>
      </c>
      <c r="T174" s="159">
        <f>SUM([4]total_service!T174)</f>
        <v>1465</v>
      </c>
      <c r="U174" s="137">
        <v>45</v>
      </c>
      <c r="V174" s="136">
        <f t="shared" si="356"/>
        <v>0</v>
      </c>
      <c r="W174" s="159">
        <f>SUM([4]total_service!W174)</f>
        <v>0</v>
      </c>
      <c r="X174" s="159">
        <f>SUM([4]total_service!X174)</f>
        <v>0</v>
      </c>
      <c r="Y174" s="159">
        <f>SUM([4]total_service!Y174)</f>
        <v>0</v>
      </c>
      <c r="AA174" s="149" t="s">
        <v>377</v>
      </c>
    </row>
    <row r="175" spans="1:27" ht="34.5">
      <c r="A175" s="75"/>
      <c r="B175" s="24" t="s">
        <v>237</v>
      </c>
      <c r="C175" s="55" t="s">
        <v>25</v>
      </c>
      <c r="D175" s="100">
        <v>485</v>
      </c>
      <c r="E175" s="136">
        <f t="shared" si="333"/>
        <v>362</v>
      </c>
      <c r="F175" s="136">
        <v>125</v>
      </c>
      <c r="G175" s="136">
        <f t="shared" si="353"/>
        <v>92</v>
      </c>
      <c r="H175" s="159">
        <f>SUM([4]total_service!H175)</f>
        <v>29</v>
      </c>
      <c r="I175" s="159">
        <f>SUM([4]total_service!I175)</f>
        <v>29</v>
      </c>
      <c r="J175" s="159">
        <f>SUM([4]total_service!J175)</f>
        <v>34</v>
      </c>
      <c r="K175" s="136">
        <v>120</v>
      </c>
      <c r="L175" s="136">
        <f t="shared" si="354"/>
        <v>66</v>
      </c>
      <c r="M175" s="159">
        <f>SUM([4]total_service!M175)</f>
        <v>15</v>
      </c>
      <c r="N175" s="159">
        <f>SUM([4]total_service!N175)</f>
        <v>20</v>
      </c>
      <c r="O175" s="159">
        <f>SUM([4]total_service!O175)</f>
        <v>31</v>
      </c>
      <c r="P175" s="136">
        <v>120</v>
      </c>
      <c r="Q175" s="136">
        <f t="shared" si="355"/>
        <v>41</v>
      </c>
      <c r="R175" s="159">
        <f>SUM([4]total_service!R175)</f>
        <v>22</v>
      </c>
      <c r="S175" s="159">
        <f>SUM([4]total_service!S175)</f>
        <v>19</v>
      </c>
      <c r="T175" s="159">
        <f>SUM([4]total_service!T175)</f>
        <v>0</v>
      </c>
      <c r="U175" s="136">
        <v>120</v>
      </c>
      <c r="V175" s="136">
        <f t="shared" si="356"/>
        <v>163</v>
      </c>
      <c r="W175" s="159">
        <f>SUM([4]total_service!W175)</f>
        <v>76</v>
      </c>
      <c r="X175" s="159">
        <f>SUM([4]total_service!X175)</f>
        <v>47</v>
      </c>
      <c r="Y175" s="159">
        <f>SUM([4]total_service!Y175)</f>
        <v>40</v>
      </c>
      <c r="AA175" s="149" t="s">
        <v>377</v>
      </c>
    </row>
    <row r="176" spans="1:27">
      <c r="A176" s="75"/>
      <c r="B176" s="24"/>
      <c r="C176" s="55" t="s">
        <v>163</v>
      </c>
      <c r="D176" s="100">
        <v>1400</v>
      </c>
      <c r="E176" s="136">
        <f t="shared" si="333"/>
        <v>1397</v>
      </c>
      <c r="F176" s="136">
        <v>350</v>
      </c>
      <c r="G176" s="136">
        <f t="shared" si="353"/>
        <v>163</v>
      </c>
      <c r="H176" s="159">
        <f>SUM([4]total_service!H176)</f>
        <v>75</v>
      </c>
      <c r="I176" s="159">
        <f>SUM([4]total_service!I176)</f>
        <v>54</v>
      </c>
      <c r="J176" s="159">
        <f>SUM([4]total_service!J176)</f>
        <v>34</v>
      </c>
      <c r="K176" s="136">
        <v>350</v>
      </c>
      <c r="L176" s="136">
        <f t="shared" si="354"/>
        <v>367</v>
      </c>
      <c r="M176" s="159">
        <f>SUM([4]total_service!M176)</f>
        <v>32</v>
      </c>
      <c r="N176" s="159">
        <f>SUM([4]total_service!N176)</f>
        <v>45</v>
      </c>
      <c r="O176" s="159">
        <f>SUM([4]total_service!O176)</f>
        <v>290</v>
      </c>
      <c r="P176" s="136">
        <v>350</v>
      </c>
      <c r="Q176" s="136">
        <f t="shared" si="355"/>
        <v>139</v>
      </c>
      <c r="R176" s="159">
        <f>SUM([4]total_service!R176)</f>
        <v>22</v>
      </c>
      <c r="S176" s="159">
        <f>SUM([4]total_service!S176)</f>
        <v>117</v>
      </c>
      <c r="T176" s="159">
        <f>SUM([4]total_service!T176)</f>
        <v>0</v>
      </c>
      <c r="U176" s="137">
        <v>350</v>
      </c>
      <c r="V176" s="136">
        <f t="shared" si="356"/>
        <v>728</v>
      </c>
      <c r="W176" s="159">
        <f>SUM([4]total_service!W176)</f>
        <v>179</v>
      </c>
      <c r="X176" s="159">
        <f>SUM([4]total_service!X176)</f>
        <v>501</v>
      </c>
      <c r="Y176" s="159">
        <f>SUM([4]total_service!Y176)</f>
        <v>48</v>
      </c>
      <c r="AA176" s="149" t="s">
        <v>377</v>
      </c>
    </row>
    <row r="177" spans="1:27">
      <c r="A177" s="75"/>
      <c r="B177" s="24" t="s">
        <v>169</v>
      </c>
      <c r="C177" s="55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56"/>
      <c r="V177" s="100"/>
      <c r="W177" s="100"/>
      <c r="X177" s="70"/>
      <c r="Y177" s="70"/>
      <c r="AA177" s="149"/>
    </row>
    <row r="178" spans="1:27">
      <c r="A178" s="75"/>
      <c r="B178" s="24" t="s">
        <v>252</v>
      </c>
      <c r="C178" s="55" t="s">
        <v>146</v>
      </c>
      <c r="D178" s="100">
        <v>2</v>
      </c>
      <c r="E178" s="136">
        <f t="shared" si="333"/>
        <v>1</v>
      </c>
      <c r="F178" s="136">
        <v>0</v>
      </c>
      <c r="G178" s="136">
        <f t="shared" ref="G178:J178" si="357">SUM(G179:G180)</f>
        <v>0</v>
      </c>
      <c r="H178" s="136">
        <f t="shared" si="357"/>
        <v>0</v>
      </c>
      <c r="I178" s="136">
        <f t="shared" si="357"/>
        <v>0</v>
      </c>
      <c r="J178" s="136">
        <f t="shared" si="357"/>
        <v>0</v>
      </c>
      <c r="K178" s="136">
        <v>1</v>
      </c>
      <c r="L178" s="136">
        <f t="shared" ref="L178:O178" si="358">SUM(L179:L180)</f>
        <v>0</v>
      </c>
      <c r="M178" s="136">
        <f t="shared" si="358"/>
        <v>0</v>
      </c>
      <c r="N178" s="136">
        <f t="shared" si="358"/>
        <v>0</v>
      </c>
      <c r="O178" s="136">
        <f t="shared" si="358"/>
        <v>0</v>
      </c>
      <c r="P178" s="136">
        <v>1</v>
      </c>
      <c r="Q178" s="136">
        <f t="shared" ref="Q178:T178" si="359">SUM(Q179:Q180)</f>
        <v>1</v>
      </c>
      <c r="R178" s="136">
        <f t="shared" si="359"/>
        <v>0</v>
      </c>
      <c r="S178" s="136">
        <f t="shared" si="359"/>
        <v>0</v>
      </c>
      <c r="T178" s="136">
        <f t="shared" si="359"/>
        <v>1</v>
      </c>
      <c r="U178" s="137">
        <v>0</v>
      </c>
      <c r="V178" s="136">
        <f t="shared" ref="V178:X178" si="360">SUM(V179:V180)</f>
        <v>0</v>
      </c>
      <c r="W178" s="136">
        <f t="shared" si="360"/>
        <v>0</v>
      </c>
      <c r="X178" s="136">
        <f t="shared" si="360"/>
        <v>0</v>
      </c>
      <c r="Y178" s="136">
        <f>SUM(Y179:Y180)</f>
        <v>0</v>
      </c>
      <c r="Z178" s="115" t="s">
        <v>333</v>
      </c>
      <c r="AA178" s="149"/>
    </row>
    <row r="179" spans="1:27">
      <c r="A179" s="75"/>
      <c r="B179" s="24" t="s">
        <v>170</v>
      </c>
      <c r="C179" s="55" t="s">
        <v>146</v>
      </c>
      <c r="D179" s="100">
        <v>1</v>
      </c>
      <c r="E179" s="136">
        <f t="shared" si="333"/>
        <v>1</v>
      </c>
      <c r="F179" s="136">
        <v>0</v>
      </c>
      <c r="G179" s="136">
        <f t="shared" ref="G179:G180" si="361">SUM(H179:J179)</f>
        <v>0</v>
      </c>
      <c r="H179" s="159">
        <f>SUM([4]total_service!H179)</f>
        <v>0</v>
      </c>
      <c r="I179" s="159">
        <f>SUM([4]total_service!I179)</f>
        <v>0</v>
      </c>
      <c r="J179" s="159">
        <f>SUM([4]total_service!J179)</f>
        <v>0</v>
      </c>
      <c r="K179" s="136">
        <v>1</v>
      </c>
      <c r="L179" s="136">
        <f t="shared" ref="L179:L180" si="362">SUM(M179:O179)</f>
        <v>0</v>
      </c>
      <c r="M179" s="159">
        <f>SUM([4]total_service!M179)</f>
        <v>0</v>
      </c>
      <c r="N179" s="159">
        <f>SUM([4]total_service!N179)</f>
        <v>0</v>
      </c>
      <c r="O179" s="159">
        <f>SUM([4]total_service!O179)</f>
        <v>0</v>
      </c>
      <c r="P179" s="136">
        <v>0</v>
      </c>
      <c r="Q179" s="136">
        <f t="shared" ref="Q179:Q180" si="363">SUM(R179:T179)</f>
        <v>1</v>
      </c>
      <c r="R179" s="159">
        <f>SUM([4]total_service!R179)</f>
        <v>0</v>
      </c>
      <c r="S179" s="159">
        <f>SUM([4]total_service!S179)</f>
        <v>0</v>
      </c>
      <c r="T179" s="159">
        <f>SUM([4]total_service!T179)</f>
        <v>1</v>
      </c>
      <c r="U179" s="137">
        <v>0</v>
      </c>
      <c r="V179" s="136">
        <f t="shared" ref="V179:V180" si="364">SUM(W179:Y179)</f>
        <v>0</v>
      </c>
      <c r="W179" s="159">
        <f>SUM([4]total_service!W179)</f>
        <v>0</v>
      </c>
      <c r="X179" s="159">
        <f>SUM([4]total_service!X179)</f>
        <v>0</v>
      </c>
      <c r="Y179" s="159">
        <f>SUM([4]total_service!Y179)</f>
        <v>0</v>
      </c>
      <c r="AA179" s="149" t="s">
        <v>377</v>
      </c>
    </row>
    <row r="180" spans="1:27">
      <c r="A180" s="75"/>
      <c r="B180" s="24" t="s">
        <v>239</v>
      </c>
      <c r="C180" s="55" t="s">
        <v>146</v>
      </c>
      <c r="D180" s="100">
        <v>1</v>
      </c>
      <c r="E180" s="136">
        <f t="shared" si="333"/>
        <v>0</v>
      </c>
      <c r="F180" s="136">
        <v>0</v>
      </c>
      <c r="G180" s="136">
        <f t="shared" si="361"/>
        <v>0</v>
      </c>
      <c r="H180" s="159">
        <f>SUM([4]total_service!H180)</f>
        <v>0</v>
      </c>
      <c r="I180" s="159">
        <f>SUM([4]total_service!I180)</f>
        <v>0</v>
      </c>
      <c r="J180" s="159">
        <f>SUM([4]total_service!J180)</f>
        <v>0</v>
      </c>
      <c r="K180" s="136">
        <v>0</v>
      </c>
      <c r="L180" s="136">
        <f t="shared" si="362"/>
        <v>0</v>
      </c>
      <c r="M180" s="159">
        <f>SUM([4]total_service!M180)</f>
        <v>0</v>
      </c>
      <c r="N180" s="159">
        <f>SUM([4]total_service!N180)</f>
        <v>0</v>
      </c>
      <c r="O180" s="159">
        <f>SUM([4]total_service!O180)</f>
        <v>0</v>
      </c>
      <c r="P180" s="136">
        <v>1</v>
      </c>
      <c r="Q180" s="136">
        <f t="shared" si="363"/>
        <v>0</v>
      </c>
      <c r="R180" s="159">
        <f>SUM([4]total_service!R180)</f>
        <v>0</v>
      </c>
      <c r="S180" s="159">
        <f>SUM([4]total_service!S180)</f>
        <v>0</v>
      </c>
      <c r="T180" s="159">
        <f>SUM([4]total_service!T180)</f>
        <v>0</v>
      </c>
      <c r="U180" s="137">
        <v>0</v>
      </c>
      <c r="V180" s="136">
        <f t="shared" si="364"/>
        <v>0</v>
      </c>
      <c r="W180" s="159">
        <f>SUM([4]total_service!W180)</f>
        <v>0</v>
      </c>
      <c r="X180" s="159">
        <f>SUM([4]total_service!X180)</f>
        <v>0</v>
      </c>
      <c r="Y180" s="159">
        <f>SUM([4]total_service!Y180)</f>
        <v>0</v>
      </c>
      <c r="AA180" s="149" t="s">
        <v>378</v>
      </c>
    </row>
    <row r="181" spans="1:27">
      <c r="A181" s="75"/>
      <c r="B181" s="24" t="s">
        <v>253</v>
      </c>
      <c r="C181" s="55" t="s">
        <v>25</v>
      </c>
      <c r="D181" s="100">
        <f t="shared" ref="D181" si="365">SUM(D182:D183)</f>
        <v>10</v>
      </c>
      <c r="E181" s="136">
        <f t="shared" si="333"/>
        <v>10</v>
      </c>
      <c r="F181" s="136">
        <f t="shared" ref="F181" si="366">SUM(F182:F183)</f>
        <v>2</v>
      </c>
      <c r="G181" s="136">
        <f t="shared" ref="G181:K181" si="367">SUM(G182:G183)</f>
        <v>0</v>
      </c>
      <c r="H181" s="136">
        <f t="shared" si="367"/>
        <v>0</v>
      </c>
      <c r="I181" s="136">
        <f t="shared" si="367"/>
        <v>0</v>
      </c>
      <c r="J181" s="136">
        <f t="shared" si="367"/>
        <v>0</v>
      </c>
      <c r="K181" s="136">
        <f t="shared" si="367"/>
        <v>3</v>
      </c>
      <c r="L181" s="136">
        <f t="shared" ref="L181:P181" si="368">SUM(L182:L183)</f>
        <v>2</v>
      </c>
      <c r="M181" s="136">
        <f t="shared" si="368"/>
        <v>0</v>
      </c>
      <c r="N181" s="136">
        <f t="shared" si="368"/>
        <v>1</v>
      </c>
      <c r="O181" s="136">
        <f t="shared" si="368"/>
        <v>1</v>
      </c>
      <c r="P181" s="136">
        <f t="shared" si="368"/>
        <v>3</v>
      </c>
      <c r="Q181" s="136">
        <f t="shared" ref="Q181:T181" si="369">SUM(Q182:Q183)</f>
        <v>2</v>
      </c>
      <c r="R181" s="136">
        <f t="shared" si="369"/>
        <v>1</v>
      </c>
      <c r="S181" s="136">
        <f t="shared" si="369"/>
        <v>1</v>
      </c>
      <c r="T181" s="136">
        <f t="shared" si="369"/>
        <v>0</v>
      </c>
      <c r="U181" s="136">
        <f t="shared" ref="U181:X181" si="370">SUM(U182:U183)</f>
        <v>2</v>
      </c>
      <c r="V181" s="136">
        <f t="shared" si="370"/>
        <v>6</v>
      </c>
      <c r="W181" s="136">
        <f t="shared" si="370"/>
        <v>1</v>
      </c>
      <c r="X181" s="136">
        <f t="shared" si="370"/>
        <v>1</v>
      </c>
      <c r="Y181" s="136">
        <f>SUM(Y182:Y183)</f>
        <v>4</v>
      </c>
      <c r="Z181" s="115" t="s">
        <v>334</v>
      </c>
      <c r="AA181" s="149"/>
    </row>
    <row r="182" spans="1:27">
      <c r="A182" s="75"/>
      <c r="B182" s="24" t="s">
        <v>239</v>
      </c>
      <c r="C182" s="55" t="s">
        <v>25</v>
      </c>
      <c r="D182" s="100">
        <v>9</v>
      </c>
      <c r="E182" s="136">
        <f t="shared" si="333"/>
        <v>7</v>
      </c>
      <c r="F182" s="136">
        <v>2</v>
      </c>
      <c r="G182" s="136">
        <f t="shared" ref="G182:G183" si="371">SUM(H182:J182)</f>
        <v>0</v>
      </c>
      <c r="H182" s="159">
        <f>SUM([4]total_service!H182)</f>
        <v>0</v>
      </c>
      <c r="I182" s="159">
        <f>SUM([4]total_service!I182)</f>
        <v>0</v>
      </c>
      <c r="J182" s="159">
        <f>SUM([4]total_service!J182)</f>
        <v>0</v>
      </c>
      <c r="K182" s="136">
        <v>3</v>
      </c>
      <c r="L182" s="136">
        <f t="shared" ref="L182:L183" si="372">SUM(M182:O182)</f>
        <v>2</v>
      </c>
      <c r="M182" s="159">
        <f>SUM([4]total_service!M182)</f>
        <v>0</v>
      </c>
      <c r="N182" s="159">
        <f>SUM([4]total_service!N182)</f>
        <v>1</v>
      </c>
      <c r="O182" s="159">
        <f>SUM([4]total_service!O182)</f>
        <v>1</v>
      </c>
      <c r="P182" s="136">
        <v>2</v>
      </c>
      <c r="Q182" s="136">
        <f t="shared" ref="Q182:Q183" si="373">SUM(R182:T182)</f>
        <v>1</v>
      </c>
      <c r="R182" s="159">
        <f>SUM([4]total_service!R182)</f>
        <v>1</v>
      </c>
      <c r="S182" s="159">
        <f>SUM([4]total_service!S182)</f>
        <v>0</v>
      </c>
      <c r="T182" s="159">
        <f>SUM([4]total_service!T182)</f>
        <v>0</v>
      </c>
      <c r="U182" s="137">
        <v>2</v>
      </c>
      <c r="V182" s="136">
        <f t="shared" ref="V182:V183" si="374">SUM(W182:Y182)</f>
        <v>4</v>
      </c>
      <c r="W182" s="159">
        <f>SUM([4]total_service!W182)</f>
        <v>1</v>
      </c>
      <c r="X182" s="159">
        <f>SUM([4]total_service!X182)</f>
        <v>1</v>
      </c>
      <c r="Y182" s="159">
        <f>SUM([4]total_service!Y182)</f>
        <v>2</v>
      </c>
      <c r="AA182" s="149" t="s">
        <v>378</v>
      </c>
    </row>
    <row r="183" spans="1:27">
      <c r="A183" s="75"/>
      <c r="B183" s="24" t="s">
        <v>250</v>
      </c>
      <c r="C183" s="55" t="s">
        <v>25</v>
      </c>
      <c r="D183" s="100">
        <v>1</v>
      </c>
      <c r="E183" s="136">
        <f t="shared" si="333"/>
        <v>3</v>
      </c>
      <c r="F183" s="136">
        <v>0</v>
      </c>
      <c r="G183" s="136">
        <f t="shared" si="371"/>
        <v>0</v>
      </c>
      <c r="H183" s="161">
        <f>SUM([5]total_infor!H183)</f>
        <v>0</v>
      </c>
      <c r="I183" s="161">
        <f>SUM([5]total_infor!I183)</f>
        <v>0</v>
      </c>
      <c r="J183" s="161">
        <f>SUM([5]total_infor!J183)</f>
        <v>0</v>
      </c>
      <c r="K183" s="136">
        <v>0</v>
      </c>
      <c r="L183" s="136">
        <f t="shared" si="372"/>
        <v>0</v>
      </c>
      <c r="M183" s="161">
        <f>SUM([5]total_infor!M183)</f>
        <v>0</v>
      </c>
      <c r="N183" s="161">
        <f>SUM([5]total_infor!N183)</f>
        <v>0</v>
      </c>
      <c r="O183" s="161">
        <f>SUM([5]total_infor!O183)</f>
        <v>0</v>
      </c>
      <c r="P183" s="136">
        <v>1</v>
      </c>
      <c r="Q183" s="136">
        <f t="shared" si="373"/>
        <v>1</v>
      </c>
      <c r="R183" s="161">
        <f>SUM([5]total_infor!R183)</f>
        <v>0</v>
      </c>
      <c r="S183" s="161">
        <f>SUM([5]total_infor!S183)</f>
        <v>1</v>
      </c>
      <c r="T183" s="161">
        <f>SUM([5]total_infor!T183)</f>
        <v>0</v>
      </c>
      <c r="U183" s="137">
        <v>0</v>
      </c>
      <c r="V183" s="136">
        <f t="shared" si="374"/>
        <v>2</v>
      </c>
      <c r="W183" s="161">
        <f>SUM([5]total_infor!W183)</f>
        <v>0</v>
      </c>
      <c r="X183" s="161">
        <f>SUM([5]total_infor!X183)</f>
        <v>0</v>
      </c>
      <c r="Y183" s="161">
        <f>SUM([5]total_infor!Y183)</f>
        <v>2</v>
      </c>
      <c r="AA183" s="149" t="s">
        <v>375</v>
      </c>
    </row>
    <row r="184" spans="1:27">
      <c r="A184" s="75"/>
      <c r="B184" s="24" t="s">
        <v>254</v>
      </c>
      <c r="C184" s="55" t="s">
        <v>25</v>
      </c>
      <c r="D184" s="100">
        <f>SUM(D185,D188,D189,D190)</f>
        <v>116</v>
      </c>
      <c r="E184" s="136">
        <f t="shared" si="333"/>
        <v>149</v>
      </c>
      <c r="F184" s="136">
        <f>SUM(F185,F188,F189,F190)</f>
        <v>29</v>
      </c>
      <c r="G184" s="136">
        <f t="shared" ref="G184:J184" si="375">SUM(G185,G188,G189,G190)</f>
        <v>38</v>
      </c>
      <c r="H184" s="136">
        <f t="shared" si="375"/>
        <v>14</v>
      </c>
      <c r="I184" s="136">
        <f t="shared" si="375"/>
        <v>11</v>
      </c>
      <c r="J184" s="136">
        <f t="shared" si="375"/>
        <v>13</v>
      </c>
      <c r="K184" s="136">
        <f>SUM(K185,K188,K189,K190)</f>
        <v>29</v>
      </c>
      <c r="L184" s="136">
        <f t="shared" ref="L184:O184" si="376">SUM(L185,L188,L189,L190)</f>
        <v>41</v>
      </c>
      <c r="M184" s="136">
        <f t="shared" si="376"/>
        <v>13</v>
      </c>
      <c r="N184" s="136">
        <f t="shared" si="376"/>
        <v>16</v>
      </c>
      <c r="O184" s="136">
        <f t="shared" si="376"/>
        <v>12</v>
      </c>
      <c r="P184" s="136">
        <f>SUM(P185,P188,P189,P190)</f>
        <v>29</v>
      </c>
      <c r="Q184" s="136">
        <f t="shared" ref="Q184:T184" si="377">SUM(Q185,Q188,Q189,Q190)</f>
        <v>29</v>
      </c>
      <c r="R184" s="136">
        <f t="shared" si="377"/>
        <v>8</v>
      </c>
      <c r="S184" s="136">
        <f t="shared" si="377"/>
        <v>10</v>
      </c>
      <c r="T184" s="136">
        <f t="shared" si="377"/>
        <v>11</v>
      </c>
      <c r="U184" s="136">
        <f>SUM(U185,U188,U189,U190)</f>
        <v>29</v>
      </c>
      <c r="V184" s="136">
        <f t="shared" ref="V184:X184" si="378">SUM(V185,V188,V189,V190)</f>
        <v>41</v>
      </c>
      <c r="W184" s="136">
        <f t="shared" si="378"/>
        <v>14</v>
      </c>
      <c r="X184" s="136">
        <f t="shared" si="378"/>
        <v>13</v>
      </c>
      <c r="Y184" s="136">
        <f>SUM(Y185,Y188,Y189,Y190)</f>
        <v>14</v>
      </c>
      <c r="Z184" s="115" t="s">
        <v>338</v>
      </c>
      <c r="AA184" s="149"/>
    </row>
    <row r="185" spans="1:27" ht="21" customHeight="1">
      <c r="A185" s="75"/>
      <c r="B185" s="24" t="s">
        <v>336</v>
      </c>
      <c r="C185" s="55" t="s">
        <v>25</v>
      </c>
      <c r="D185" s="100">
        <v>80</v>
      </c>
      <c r="E185" s="136">
        <f t="shared" si="333"/>
        <v>113</v>
      </c>
      <c r="F185" s="136">
        <v>20</v>
      </c>
      <c r="G185" s="136">
        <f t="shared" ref="G185:J185" si="379">SUM(G186:G187)</f>
        <v>31</v>
      </c>
      <c r="H185" s="136">
        <f t="shared" si="379"/>
        <v>12</v>
      </c>
      <c r="I185" s="136">
        <f t="shared" si="379"/>
        <v>10</v>
      </c>
      <c r="J185" s="136">
        <f t="shared" si="379"/>
        <v>9</v>
      </c>
      <c r="K185" s="136">
        <v>20</v>
      </c>
      <c r="L185" s="136">
        <f t="shared" ref="L185:O185" si="380">SUM(L186:L187)</f>
        <v>32</v>
      </c>
      <c r="M185" s="136">
        <f t="shared" si="380"/>
        <v>11</v>
      </c>
      <c r="N185" s="136">
        <f t="shared" si="380"/>
        <v>13</v>
      </c>
      <c r="O185" s="136">
        <f t="shared" si="380"/>
        <v>8</v>
      </c>
      <c r="P185" s="136">
        <v>20</v>
      </c>
      <c r="Q185" s="136">
        <f t="shared" ref="Q185:T185" si="381">SUM(Q186:Q187)</f>
        <v>22</v>
      </c>
      <c r="R185" s="136">
        <f t="shared" si="381"/>
        <v>6</v>
      </c>
      <c r="S185" s="136">
        <f t="shared" si="381"/>
        <v>8</v>
      </c>
      <c r="T185" s="136">
        <f t="shared" si="381"/>
        <v>8</v>
      </c>
      <c r="U185" s="136">
        <v>20</v>
      </c>
      <c r="V185" s="136">
        <f t="shared" ref="V185:X185" si="382">SUM(V186:V187)</f>
        <v>28</v>
      </c>
      <c r="W185" s="136">
        <f t="shared" si="382"/>
        <v>11</v>
      </c>
      <c r="X185" s="136">
        <f t="shared" si="382"/>
        <v>9</v>
      </c>
      <c r="Y185" s="136">
        <f>SUM(Y186:Y187)</f>
        <v>8</v>
      </c>
      <c r="Z185" s="114" t="s">
        <v>337</v>
      </c>
    </row>
    <row r="186" spans="1:27">
      <c r="A186" s="75"/>
      <c r="B186" s="24" t="s">
        <v>335</v>
      </c>
      <c r="C186" s="123" t="s">
        <v>25</v>
      </c>
      <c r="D186" s="100">
        <v>60</v>
      </c>
      <c r="E186" s="136">
        <f t="shared" si="333"/>
        <v>68</v>
      </c>
      <c r="F186" s="136">
        <v>15</v>
      </c>
      <c r="G186" s="136">
        <f t="shared" ref="G186:G191" si="383">SUM(H186:J186)</f>
        <v>20</v>
      </c>
      <c r="H186" s="159">
        <f>SUM([4]total_service!H186)</f>
        <v>9</v>
      </c>
      <c r="I186" s="159">
        <f>SUM([4]total_service!I186)</f>
        <v>7</v>
      </c>
      <c r="J186" s="159">
        <f>SUM([4]total_service!J186)</f>
        <v>4</v>
      </c>
      <c r="K186" s="136">
        <v>15</v>
      </c>
      <c r="L186" s="136">
        <f t="shared" ref="L186:L191" si="384">SUM(M186:O186)</f>
        <v>18</v>
      </c>
      <c r="M186" s="159">
        <f>SUM([4]total_service!M186)</f>
        <v>7</v>
      </c>
      <c r="N186" s="159">
        <f>SUM([4]total_service!N186)</f>
        <v>5</v>
      </c>
      <c r="O186" s="159">
        <f>SUM([4]total_service!O186)</f>
        <v>6</v>
      </c>
      <c r="P186" s="136">
        <v>15</v>
      </c>
      <c r="Q186" s="136">
        <f t="shared" ref="Q186:Q191" si="385">SUM(R186:T186)</f>
        <v>14</v>
      </c>
      <c r="R186" s="159">
        <f>SUM([4]total_service!R186)</f>
        <v>5</v>
      </c>
      <c r="S186" s="159">
        <f>SUM([4]total_service!S186)</f>
        <v>5</v>
      </c>
      <c r="T186" s="159">
        <f>SUM([4]total_service!T186)</f>
        <v>4</v>
      </c>
      <c r="U186" s="136">
        <v>15</v>
      </c>
      <c r="V186" s="136">
        <f t="shared" ref="V186:V191" si="386">SUM(W186:Y186)</f>
        <v>16</v>
      </c>
      <c r="W186" s="159">
        <f>SUM([4]total_service!W186)</f>
        <v>5</v>
      </c>
      <c r="X186" s="159">
        <f>SUM([4]total_service!X186)</f>
        <v>6</v>
      </c>
      <c r="Y186" s="159">
        <f>SUM([4]total_service!Y186)</f>
        <v>5</v>
      </c>
      <c r="AA186" s="149" t="s">
        <v>377</v>
      </c>
    </row>
    <row r="187" spans="1:27" ht="34.5">
      <c r="A187" s="75"/>
      <c r="B187" s="24" t="s">
        <v>266</v>
      </c>
      <c r="C187" s="53" t="s">
        <v>25</v>
      </c>
      <c r="D187" s="100">
        <v>20</v>
      </c>
      <c r="E187" s="136">
        <f t="shared" si="333"/>
        <v>45</v>
      </c>
      <c r="F187" s="136">
        <v>5</v>
      </c>
      <c r="G187" s="136">
        <f t="shared" si="383"/>
        <v>11</v>
      </c>
      <c r="H187" s="159">
        <f>SUM([4]total_service!H187)</f>
        <v>3</v>
      </c>
      <c r="I187" s="159">
        <f>SUM([4]total_service!I187)</f>
        <v>3</v>
      </c>
      <c r="J187" s="159">
        <f>SUM([4]total_service!J187)</f>
        <v>5</v>
      </c>
      <c r="K187" s="136">
        <v>5</v>
      </c>
      <c r="L187" s="136">
        <f t="shared" si="384"/>
        <v>14</v>
      </c>
      <c r="M187" s="159">
        <f>SUM([4]total_service!M187)</f>
        <v>4</v>
      </c>
      <c r="N187" s="159">
        <f>SUM([4]total_service!N187)</f>
        <v>8</v>
      </c>
      <c r="O187" s="159">
        <f>SUM([4]total_service!O187)</f>
        <v>2</v>
      </c>
      <c r="P187" s="136">
        <v>5</v>
      </c>
      <c r="Q187" s="136">
        <f t="shared" si="385"/>
        <v>8</v>
      </c>
      <c r="R187" s="159">
        <f>SUM([4]total_service!R187)</f>
        <v>1</v>
      </c>
      <c r="S187" s="159">
        <f>SUM([4]total_service!S187)</f>
        <v>3</v>
      </c>
      <c r="T187" s="159">
        <f>SUM([4]total_service!T187)</f>
        <v>4</v>
      </c>
      <c r="U187" s="136">
        <v>5</v>
      </c>
      <c r="V187" s="136">
        <f t="shared" si="386"/>
        <v>12</v>
      </c>
      <c r="W187" s="159">
        <f>SUM([4]total_service!W187)</f>
        <v>6</v>
      </c>
      <c r="X187" s="159">
        <f>SUM([4]total_service!X187)</f>
        <v>3</v>
      </c>
      <c r="Y187" s="159">
        <f>SUM([4]total_service!Y187)</f>
        <v>3</v>
      </c>
      <c r="AA187" s="149" t="s">
        <v>380</v>
      </c>
    </row>
    <row r="188" spans="1:27">
      <c r="A188" s="75"/>
      <c r="B188" s="24" t="s">
        <v>171</v>
      </c>
      <c r="C188" s="62" t="s">
        <v>25</v>
      </c>
      <c r="D188" s="100">
        <v>12</v>
      </c>
      <c r="E188" s="136">
        <f t="shared" si="333"/>
        <v>12</v>
      </c>
      <c r="F188" s="136">
        <v>3</v>
      </c>
      <c r="G188" s="136">
        <f t="shared" si="383"/>
        <v>3</v>
      </c>
      <c r="H188" s="159">
        <f>SUM([4]total_service!H188)</f>
        <v>1</v>
      </c>
      <c r="I188" s="159">
        <f>SUM([4]total_service!I188)</f>
        <v>1</v>
      </c>
      <c r="J188" s="159">
        <f>SUM([4]total_service!J188)</f>
        <v>1</v>
      </c>
      <c r="K188" s="136">
        <v>3</v>
      </c>
      <c r="L188" s="136">
        <f t="shared" si="384"/>
        <v>3</v>
      </c>
      <c r="M188" s="159">
        <f>SUM([4]total_service!M188)</f>
        <v>1</v>
      </c>
      <c r="N188" s="159">
        <f>SUM([4]total_service!N188)</f>
        <v>1</v>
      </c>
      <c r="O188" s="159">
        <f>SUM([4]total_service!O188)</f>
        <v>1</v>
      </c>
      <c r="P188" s="136">
        <v>3</v>
      </c>
      <c r="Q188" s="136">
        <f t="shared" si="385"/>
        <v>3</v>
      </c>
      <c r="R188" s="159">
        <f>SUM([4]total_service!R188)</f>
        <v>1</v>
      </c>
      <c r="S188" s="159">
        <f>SUM([4]total_service!S188)</f>
        <v>1</v>
      </c>
      <c r="T188" s="159">
        <f>SUM([4]total_service!T188)</f>
        <v>1</v>
      </c>
      <c r="U188" s="137">
        <v>3</v>
      </c>
      <c r="V188" s="136">
        <f t="shared" si="386"/>
        <v>3</v>
      </c>
      <c r="W188" s="159">
        <f>SUM([4]total_service!W188)</f>
        <v>1</v>
      </c>
      <c r="X188" s="159">
        <f>SUM([4]total_service!X188)</f>
        <v>1</v>
      </c>
      <c r="Y188" s="159">
        <f>SUM([4]total_service!Y188)</f>
        <v>1</v>
      </c>
      <c r="AA188" s="149" t="s">
        <v>373</v>
      </c>
    </row>
    <row r="189" spans="1:27">
      <c r="A189" s="75"/>
      <c r="B189" s="24" t="s">
        <v>239</v>
      </c>
      <c r="C189" s="55" t="s">
        <v>25</v>
      </c>
      <c r="D189" s="100">
        <v>20</v>
      </c>
      <c r="E189" s="136">
        <f t="shared" si="333"/>
        <v>20</v>
      </c>
      <c r="F189" s="136">
        <v>5</v>
      </c>
      <c r="G189" s="136">
        <f t="shared" si="383"/>
        <v>3</v>
      </c>
      <c r="H189" s="159">
        <f>SUM([4]total_service!H189)</f>
        <v>1</v>
      </c>
      <c r="I189" s="159">
        <f>SUM([4]total_service!I189)</f>
        <v>0</v>
      </c>
      <c r="J189" s="159">
        <f>SUM([4]total_service!J189)</f>
        <v>2</v>
      </c>
      <c r="K189" s="136">
        <v>5</v>
      </c>
      <c r="L189" s="136">
        <f t="shared" si="384"/>
        <v>5</v>
      </c>
      <c r="M189" s="159">
        <f>SUM([4]total_service!M189)</f>
        <v>1</v>
      </c>
      <c r="N189" s="159">
        <f>SUM([4]total_service!N189)</f>
        <v>1</v>
      </c>
      <c r="O189" s="159">
        <f>SUM([4]total_service!O189)</f>
        <v>3</v>
      </c>
      <c r="P189" s="136">
        <v>5</v>
      </c>
      <c r="Q189" s="136">
        <f t="shared" si="385"/>
        <v>3</v>
      </c>
      <c r="R189" s="159">
        <f>SUM([4]total_service!R189)</f>
        <v>1</v>
      </c>
      <c r="S189" s="159">
        <f>SUM([4]total_service!S189)</f>
        <v>1</v>
      </c>
      <c r="T189" s="159">
        <f>SUM([4]total_service!T189)</f>
        <v>1</v>
      </c>
      <c r="U189" s="137">
        <v>5</v>
      </c>
      <c r="V189" s="136">
        <f t="shared" si="386"/>
        <v>9</v>
      </c>
      <c r="W189" s="159">
        <f>SUM([4]total_service!W189)</f>
        <v>2</v>
      </c>
      <c r="X189" s="159">
        <f>SUM([4]total_service!X189)</f>
        <v>3</v>
      </c>
      <c r="Y189" s="159">
        <f>SUM([4]total_service!Y189)</f>
        <v>4</v>
      </c>
      <c r="AA189" s="149" t="s">
        <v>378</v>
      </c>
    </row>
    <row r="190" spans="1:27">
      <c r="A190" s="75"/>
      <c r="B190" s="24" t="s">
        <v>250</v>
      </c>
      <c r="C190" s="55" t="s">
        <v>25</v>
      </c>
      <c r="D190" s="100">
        <v>4</v>
      </c>
      <c r="E190" s="136">
        <f t="shared" si="333"/>
        <v>4</v>
      </c>
      <c r="F190" s="136">
        <v>1</v>
      </c>
      <c r="G190" s="136">
        <f t="shared" si="383"/>
        <v>1</v>
      </c>
      <c r="H190" s="161">
        <f>SUM([5]total_infor!H190)</f>
        <v>0</v>
      </c>
      <c r="I190" s="161">
        <f>SUM([5]total_infor!I190)</f>
        <v>0</v>
      </c>
      <c r="J190" s="161">
        <f>SUM([5]total_infor!J190)</f>
        <v>1</v>
      </c>
      <c r="K190" s="136">
        <v>1</v>
      </c>
      <c r="L190" s="136">
        <f t="shared" si="384"/>
        <v>1</v>
      </c>
      <c r="M190" s="161">
        <f>SUM([5]total_infor!M190)</f>
        <v>0</v>
      </c>
      <c r="N190" s="161">
        <f>SUM([5]total_infor!N190)</f>
        <v>1</v>
      </c>
      <c r="O190" s="161">
        <f>SUM([5]total_infor!O190)</f>
        <v>0</v>
      </c>
      <c r="P190" s="136">
        <v>1</v>
      </c>
      <c r="Q190" s="136">
        <f t="shared" si="385"/>
        <v>1</v>
      </c>
      <c r="R190" s="161">
        <f>SUM([5]total_infor!R190)</f>
        <v>0</v>
      </c>
      <c r="S190" s="161">
        <f>SUM([5]total_infor!S190)</f>
        <v>0</v>
      </c>
      <c r="T190" s="161">
        <f>SUM([5]total_infor!T190)</f>
        <v>1</v>
      </c>
      <c r="U190" s="137">
        <v>1</v>
      </c>
      <c r="V190" s="136">
        <f t="shared" si="386"/>
        <v>1</v>
      </c>
      <c r="W190" s="161">
        <f>SUM([5]total_infor!W190)</f>
        <v>0</v>
      </c>
      <c r="X190" s="161">
        <f>SUM([5]total_infor!X190)</f>
        <v>0</v>
      </c>
      <c r="Y190" s="161">
        <f>SUM([5]total_infor!Y190)</f>
        <v>1</v>
      </c>
      <c r="AA190" s="149" t="s">
        <v>375</v>
      </c>
    </row>
    <row r="191" spans="1:27">
      <c r="A191" s="75"/>
      <c r="B191" s="24" t="s">
        <v>255</v>
      </c>
      <c r="C191" s="55" t="s">
        <v>163</v>
      </c>
      <c r="D191" s="100">
        <v>400</v>
      </c>
      <c r="E191" s="136">
        <f t="shared" si="333"/>
        <v>540</v>
      </c>
      <c r="F191" s="136">
        <v>50</v>
      </c>
      <c r="G191" s="136">
        <f t="shared" si="383"/>
        <v>52</v>
      </c>
      <c r="H191" s="161">
        <f>SUM([5]total_infor!H191)</f>
        <v>30</v>
      </c>
      <c r="I191" s="161">
        <f>SUM([5]total_infor!I191)</f>
        <v>12</v>
      </c>
      <c r="J191" s="161">
        <f>SUM([5]total_infor!J191)</f>
        <v>10</v>
      </c>
      <c r="K191" s="136">
        <v>100</v>
      </c>
      <c r="L191" s="136">
        <f t="shared" si="384"/>
        <v>62</v>
      </c>
      <c r="M191" s="161">
        <f>SUM([5]total_infor!M191)</f>
        <v>25</v>
      </c>
      <c r="N191" s="161">
        <f>SUM([5]total_infor!N191)</f>
        <v>27</v>
      </c>
      <c r="O191" s="161">
        <f>SUM([5]total_infor!O191)</f>
        <v>10</v>
      </c>
      <c r="P191" s="136">
        <v>150</v>
      </c>
      <c r="Q191" s="136">
        <f t="shared" si="385"/>
        <v>351</v>
      </c>
      <c r="R191" s="161">
        <f>SUM([5]total_infor!R191)</f>
        <v>143</v>
      </c>
      <c r="S191" s="161">
        <f>SUM([5]total_infor!S191)</f>
        <v>182</v>
      </c>
      <c r="T191" s="161">
        <f>SUM([5]total_infor!T191)</f>
        <v>26</v>
      </c>
      <c r="U191" s="137">
        <v>100</v>
      </c>
      <c r="V191" s="136">
        <f t="shared" si="386"/>
        <v>75</v>
      </c>
      <c r="W191" s="161">
        <f>SUM([5]total_infor!W191)</f>
        <v>68</v>
      </c>
      <c r="X191" s="161">
        <f>SUM([5]total_infor!X191)</f>
        <v>5</v>
      </c>
      <c r="Y191" s="161">
        <f>SUM([5]total_infor!Y191)</f>
        <v>2</v>
      </c>
      <c r="AA191" s="149" t="s">
        <v>375</v>
      </c>
    </row>
    <row r="192" spans="1:27">
      <c r="A192" s="75"/>
      <c r="B192" s="23" t="s">
        <v>268</v>
      </c>
      <c r="C192" s="55" t="s">
        <v>25</v>
      </c>
      <c r="D192" s="100">
        <f t="shared" ref="D192" si="387">SUM(D193:D194)</f>
        <v>3</v>
      </c>
      <c r="E192" s="136">
        <f t="shared" si="333"/>
        <v>3</v>
      </c>
      <c r="F192" s="136">
        <f t="shared" ref="F192" si="388">SUM(F193:F194)</f>
        <v>0</v>
      </c>
      <c r="G192" s="136">
        <f t="shared" ref="G192:K192" si="389">SUM(G193:G194)</f>
        <v>0</v>
      </c>
      <c r="H192" s="136">
        <f t="shared" si="389"/>
        <v>0</v>
      </c>
      <c r="I192" s="136">
        <f t="shared" si="389"/>
        <v>0</v>
      </c>
      <c r="J192" s="136">
        <f t="shared" si="389"/>
        <v>0</v>
      </c>
      <c r="K192" s="136">
        <f t="shared" si="389"/>
        <v>1</v>
      </c>
      <c r="L192" s="136">
        <f t="shared" ref="L192:P192" si="390">SUM(L193:L194)</f>
        <v>0</v>
      </c>
      <c r="M192" s="136">
        <f t="shared" si="390"/>
        <v>0</v>
      </c>
      <c r="N192" s="136">
        <f t="shared" si="390"/>
        <v>0</v>
      </c>
      <c r="O192" s="136">
        <f t="shared" si="390"/>
        <v>0</v>
      </c>
      <c r="P192" s="136">
        <f t="shared" si="390"/>
        <v>2</v>
      </c>
      <c r="Q192" s="136">
        <f t="shared" ref="Q192:T192" si="391">SUM(Q193:Q194)</f>
        <v>1</v>
      </c>
      <c r="R192" s="136">
        <f t="shared" si="391"/>
        <v>1</v>
      </c>
      <c r="S192" s="136">
        <f t="shared" si="391"/>
        <v>0</v>
      </c>
      <c r="T192" s="136">
        <f t="shared" si="391"/>
        <v>0</v>
      </c>
      <c r="U192" s="136">
        <f t="shared" ref="U192:X192" si="392">SUM(U193:U194)</f>
        <v>0</v>
      </c>
      <c r="V192" s="136">
        <f t="shared" si="392"/>
        <v>2</v>
      </c>
      <c r="W192" s="136">
        <f t="shared" si="392"/>
        <v>0</v>
      </c>
      <c r="X192" s="136">
        <f t="shared" si="392"/>
        <v>1</v>
      </c>
      <c r="Y192" s="136">
        <f>SUM(Y193:Y194)</f>
        <v>1</v>
      </c>
      <c r="Z192" s="117" t="s">
        <v>339</v>
      </c>
      <c r="AA192" s="149"/>
    </row>
    <row r="193" spans="1:27">
      <c r="A193" s="75"/>
      <c r="B193" s="24" t="s">
        <v>269</v>
      </c>
      <c r="C193" s="55" t="s">
        <v>25</v>
      </c>
      <c r="D193" s="100">
        <v>2</v>
      </c>
      <c r="E193" s="136">
        <f t="shared" si="333"/>
        <v>1</v>
      </c>
      <c r="F193" s="136">
        <v>0</v>
      </c>
      <c r="G193" s="136">
        <f t="shared" ref="G193:G194" si="393">SUM(H193:J193)</f>
        <v>0</v>
      </c>
      <c r="H193" s="159">
        <f>SUM([4]total_service!H193)</f>
        <v>0</v>
      </c>
      <c r="I193" s="159">
        <f>SUM([4]total_service!I193)</f>
        <v>0</v>
      </c>
      <c r="J193" s="159">
        <f>SUM([4]total_service!J193)</f>
        <v>0</v>
      </c>
      <c r="K193" s="136">
        <v>1</v>
      </c>
      <c r="L193" s="136">
        <f t="shared" ref="L193:L194" si="394">SUM(M193:O193)</f>
        <v>0</v>
      </c>
      <c r="M193" s="159">
        <f>SUM([4]total_service!M193)</f>
        <v>0</v>
      </c>
      <c r="N193" s="159">
        <f>SUM([4]total_service!N193)</f>
        <v>0</v>
      </c>
      <c r="O193" s="159">
        <f>SUM([4]total_service!O193)</f>
        <v>0</v>
      </c>
      <c r="P193" s="136">
        <v>1</v>
      </c>
      <c r="Q193" s="136">
        <f t="shared" ref="Q193:Q194" si="395">SUM(R193:T193)</f>
        <v>1</v>
      </c>
      <c r="R193" s="159">
        <f>SUM([4]total_service!R193)</f>
        <v>1</v>
      </c>
      <c r="S193" s="159">
        <f>SUM([4]total_service!S193)</f>
        <v>0</v>
      </c>
      <c r="T193" s="159">
        <f>SUM([4]total_service!T193)</f>
        <v>0</v>
      </c>
      <c r="U193" s="137">
        <v>0</v>
      </c>
      <c r="V193" s="136">
        <f t="shared" ref="V193:V194" si="396">SUM(W193:Y193)</f>
        <v>0</v>
      </c>
      <c r="W193" s="159">
        <f>SUM([4]total_service!W193)</f>
        <v>0</v>
      </c>
      <c r="X193" s="159">
        <f>SUM([4]total_service!X193)</f>
        <v>0</v>
      </c>
      <c r="Y193" s="159">
        <f>SUM([4]total_service!Y193)</f>
        <v>0</v>
      </c>
      <c r="AA193" s="149" t="s">
        <v>380</v>
      </c>
    </row>
    <row r="194" spans="1:27" ht="34.5">
      <c r="A194" s="75"/>
      <c r="B194" s="24" t="s">
        <v>270</v>
      </c>
      <c r="C194" s="55" t="s">
        <v>25</v>
      </c>
      <c r="D194" s="100">
        <v>1</v>
      </c>
      <c r="E194" s="136">
        <f t="shared" si="333"/>
        <v>2</v>
      </c>
      <c r="F194" s="136">
        <v>0</v>
      </c>
      <c r="G194" s="136">
        <f t="shared" si="393"/>
        <v>0</v>
      </c>
      <c r="H194" s="163">
        <f>SUM([3]total_branch!H194)</f>
        <v>0</v>
      </c>
      <c r="I194" s="163">
        <f>SUM([3]total_branch!I194)</f>
        <v>0</v>
      </c>
      <c r="J194" s="163">
        <f>SUM([3]total_branch!J194)</f>
        <v>0</v>
      </c>
      <c r="K194" s="136">
        <v>0</v>
      </c>
      <c r="L194" s="136">
        <f t="shared" si="394"/>
        <v>0</v>
      </c>
      <c r="M194" s="163">
        <f>SUM([3]total_branch!M194)</f>
        <v>0</v>
      </c>
      <c r="N194" s="163">
        <f>SUM([3]total_branch!N194)</f>
        <v>0</v>
      </c>
      <c r="O194" s="163">
        <f>SUM([3]total_branch!O194)</f>
        <v>0</v>
      </c>
      <c r="P194" s="136">
        <v>1</v>
      </c>
      <c r="Q194" s="136">
        <f t="shared" si="395"/>
        <v>0</v>
      </c>
      <c r="R194" s="163">
        <f>SUM([3]total_branch!R194)</f>
        <v>0</v>
      </c>
      <c r="S194" s="163">
        <f>SUM([3]total_branch!S194)</f>
        <v>0</v>
      </c>
      <c r="T194" s="163">
        <f>SUM([3]total_branch!T194)</f>
        <v>0</v>
      </c>
      <c r="U194" s="136">
        <v>0</v>
      </c>
      <c r="V194" s="163">
        <f t="shared" si="396"/>
        <v>2</v>
      </c>
      <c r="W194" s="163">
        <f>SUM([3]total_branch!W194)</f>
        <v>0</v>
      </c>
      <c r="X194" s="163">
        <f>SUM([3]total_branch!X194)</f>
        <v>1</v>
      </c>
      <c r="Y194" s="163">
        <f>SUM([3]total_branch!Y194)</f>
        <v>1</v>
      </c>
      <c r="AA194" s="152" t="s">
        <v>372</v>
      </c>
    </row>
    <row r="195" spans="1:27" ht="34.5">
      <c r="A195" s="75"/>
      <c r="B195" s="23" t="s">
        <v>172</v>
      </c>
      <c r="C195" s="50" t="s">
        <v>163</v>
      </c>
      <c r="D195" s="100">
        <f>SUM(D196)</f>
        <v>150</v>
      </c>
      <c r="E195" s="136">
        <f t="shared" si="333"/>
        <v>150</v>
      </c>
      <c r="F195" s="136">
        <f>SUM(F196)</f>
        <v>35</v>
      </c>
      <c r="G195" s="136">
        <f t="shared" ref="G195:J195" si="397">SUM(G196)</f>
        <v>51</v>
      </c>
      <c r="H195" s="136">
        <f t="shared" si="397"/>
        <v>27</v>
      </c>
      <c r="I195" s="136">
        <f t="shared" si="397"/>
        <v>17</v>
      </c>
      <c r="J195" s="136">
        <f t="shared" si="397"/>
        <v>7</v>
      </c>
      <c r="K195" s="136">
        <f>SUM(K196)</f>
        <v>35</v>
      </c>
      <c r="L195" s="136">
        <f t="shared" ref="L195:O195" si="398">SUM(L196)</f>
        <v>20</v>
      </c>
      <c r="M195" s="136">
        <f t="shared" si="398"/>
        <v>7</v>
      </c>
      <c r="N195" s="136">
        <f t="shared" si="398"/>
        <v>0</v>
      </c>
      <c r="O195" s="136">
        <f t="shared" si="398"/>
        <v>13</v>
      </c>
      <c r="P195" s="136">
        <f>SUM(P196)</f>
        <v>40</v>
      </c>
      <c r="Q195" s="136">
        <f t="shared" ref="Q195:T195" si="399">SUM(Q196)</f>
        <v>45</v>
      </c>
      <c r="R195" s="136">
        <f t="shared" si="399"/>
        <v>18</v>
      </c>
      <c r="S195" s="136">
        <f t="shared" si="399"/>
        <v>11</v>
      </c>
      <c r="T195" s="136">
        <f t="shared" si="399"/>
        <v>16</v>
      </c>
      <c r="U195" s="136">
        <f>SUM(U196)</f>
        <v>40</v>
      </c>
      <c r="V195" s="136">
        <f t="shared" ref="V195:X195" si="400">SUM(V196)</f>
        <v>34</v>
      </c>
      <c r="W195" s="136">
        <f t="shared" si="400"/>
        <v>6</v>
      </c>
      <c r="X195" s="136">
        <f t="shared" si="400"/>
        <v>16</v>
      </c>
      <c r="Y195" s="136">
        <f>SUM(Y196)</f>
        <v>12</v>
      </c>
      <c r="Z195" s="124" t="s">
        <v>340</v>
      </c>
      <c r="AA195" s="149"/>
    </row>
    <row r="196" spans="1:27" ht="60.75" customHeight="1">
      <c r="A196" s="75"/>
      <c r="B196" s="32" t="s">
        <v>267</v>
      </c>
      <c r="C196" s="55" t="s">
        <v>163</v>
      </c>
      <c r="D196" s="110">
        <v>150</v>
      </c>
      <c r="E196" s="136">
        <f t="shared" si="333"/>
        <v>150</v>
      </c>
      <c r="F196" s="136">
        <v>35</v>
      </c>
      <c r="G196" s="136">
        <f t="shared" ref="G196" si="401">SUM(H196:J196)</f>
        <v>51</v>
      </c>
      <c r="H196" s="159">
        <f>SUM([4]total_service!H196)</f>
        <v>27</v>
      </c>
      <c r="I196" s="159">
        <f>SUM([4]total_service!I196)</f>
        <v>17</v>
      </c>
      <c r="J196" s="159">
        <f>SUM([4]total_service!J196)</f>
        <v>7</v>
      </c>
      <c r="K196" s="136">
        <v>35</v>
      </c>
      <c r="L196" s="136">
        <f t="shared" ref="L196" si="402">SUM(M196:O196)</f>
        <v>20</v>
      </c>
      <c r="M196" s="159">
        <f>SUM([4]total_service!M196)</f>
        <v>7</v>
      </c>
      <c r="N196" s="159">
        <f>SUM([4]total_service!N196)</f>
        <v>0</v>
      </c>
      <c r="O196" s="159">
        <f>SUM([4]total_service!O196)</f>
        <v>13</v>
      </c>
      <c r="P196" s="136">
        <v>40</v>
      </c>
      <c r="Q196" s="136">
        <f t="shared" ref="Q196" si="403">SUM(R196:T196)</f>
        <v>45</v>
      </c>
      <c r="R196" s="159">
        <f>SUM([4]total_service!R196)</f>
        <v>18</v>
      </c>
      <c r="S196" s="159">
        <f>SUM([4]total_service!S196)</f>
        <v>11</v>
      </c>
      <c r="T196" s="159">
        <f>SUM([4]total_service!T196)</f>
        <v>16</v>
      </c>
      <c r="U196" s="136">
        <v>40</v>
      </c>
      <c r="V196" s="136">
        <f t="shared" ref="V196" si="404">SUM(W196:Y196)</f>
        <v>34</v>
      </c>
      <c r="W196" s="159">
        <f>SUM([4]total_service!W196)</f>
        <v>6</v>
      </c>
      <c r="X196" s="159">
        <f>SUM([4]total_service!X196)</f>
        <v>16</v>
      </c>
      <c r="Y196" s="159">
        <f>SUM([4]total_service!Y196)</f>
        <v>12</v>
      </c>
      <c r="Z196" s="120"/>
      <c r="AA196" s="149" t="s">
        <v>380</v>
      </c>
    </row>
    <row r="197" spans="1:27">
      <c r="A197" s="75"/>
      <c r="B197" s="23" t="s">
        <v>173</v>
      </c>
      <c r="C197" s="5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56"/>
      <c r="V197" s="100"/>
      <c r="W197" s="100"/>
      <c r="X197" s="100"/>
      <c r="Y197" s="70"/>
      <c r="AA197" s="149"/>
    </row>
    <row r="198" spans="1:27" ht="34.5">
      <c r="A198" s="75"/>
      <c r="B198" s="23" t="s">
        <v>174</v>
      </c>
      <c r="C198" s="50" t="s">
        <v>25</v>
      </c>
      <c r="D198" s="100">
        <f t="shared" ref="D198" si="405">SUM(D199,D203,D211)</f>
        <v>33</v>
      </c>
      <c r="E198" s="136">
        <f t="shared" ref="E198:E218" si="406">SUM(G198,L198,Q198,V198)</f>
        <v>32</v>
      </c>
      <c r="F198" s="136">
        <f t="shared" ref="F198" si="407">SUM(F199,F203,F211)</f>
        <v>4</v>
      </c>
      <c r="G198" s="136">
        <f t="shared" ref="G198:K198" si="408">SUM(G199,G203,G211)</f>
        <v>6</v>
      </c>
      <c r="H198" s="136">
        <f t="shared" si="408"/>
        <v>2</v>
      </c>
      <c r="I198" s="136">
        <f t="shared" si="408"/>
        <v>3</v>
      </c>
      <c r="J198" s="136">
        <f t="shared" si="408"/>
        <v>1</v>
      </c>
      <c r="K198" s="136">
        <f t="shared" si="408"/>
        <v>9</v>
      </c>
      <c r="L198" s="136">
        <f t="shared" ref="L198:P198" si="409">SUM(L199,L203,L211)</f>
        <v>10</v>
      </c>
      <c r="M198" s="136">
        <f t="shared" si="409"/>
        <v>3</v>
      </c>
      <c r="N198" s="136">
        <f t="shared" si="409"/>
        <v>4</v>
      </c>
      <c r="O198" s="136">
        <f t="shared" si="409"/>
        <v>3</v>
      </c>
      <c r="P198" s="136">
        <f t="shared" si="409"/>
        <v>12</v>
      </c>
      <c r="Q198" s="136">
        <f t="shared" ref="Q198:T198" si="410">SUM(Q199,Q203,Q211)</f>
        <v>6</v>
      </c>
      <c r="R198" s="136">
        <f t="shared" si="410"/>
        <v>2</v>
      </c>
      <c r="S198" s="136">
        <f t="shared" si="410"/>
        <v>3</v>
      </c>
      <c r="T198" s="136">
        <f t="shared" si="410"/>
        <v>1</v>
      </c>
      <c r="U198" s="136">
        <f t="shared" ref="U198:X198" si="411">SUM(U199,U203,U211)</f>
        <v>8</v>
      </c>
      <c r="V198" s="136">
        <f t="shared" si="411"/>
        <v>10</v>
      </c>
      <c r="W198" s="136">
        <f t="shared" si="411"/>
        <v>5</v>
      </c>
      <c r="X198" s="136">
        <f t="shared" si="411"/>
        <v>3</v>
      </c>
      <c r="Y198" s="136">
        <f>SUM(Y199,Y203,Y211)</f>
        <v>2</v>
      </c>
      <c r="Z198" s="117" t="s">
        <v>341</v>
      </c>
      <c r="AA198" s="149"/>
    </row>
    <row r="199" spans="1:27">
      <c r="A199" s="75"/>
      <c r="B199" s="29" t="s">
        <v>175</v>
      </c>
      <c r="C199" s="50" t="s">
        <v>25</v>
      </c>
      <c r="D199" s="100">
        <f t="shared" ref="D199" si="412">SUM(D200:D202)</f>
        <v>3</v>
      </c>
      <c r="E199" s="136">
        <f t="shared" si="406"/>
        <v>1</v>
      </c>
      <c r="F199" s="136">
        <f t="shared" ref="F199" si="413">SUM(F200:F202)</f>
        <v>0</v>
      </c>
      <c r="G199" s="136">
        <f t="shared" ref="G199:K199" si="414">SUM(G200:G202)</f>
        <v>1</v>
      </c>
      <c r="H199" s="136">
        <f t="shared" si="414"/>
        <v>0</v>
      </c>
      <c r="I199" s="136">
        <f t="shared" si="414"/>
        <v>1</v>
      </c>
      <c r="J199" s="136">
        <f t="shared" si="414"/>
        <v>0</v>
      </c>
      <c r="K199" s="136">
        <f t="shared" si="414"/>
        <v>0</v>
      </c>
      <c r="L199" s="136">
        <f t="shared" ref="L199:P199" si="415">SUM(L200:L202)</f>
        <v>0</v>
      </c>
      <c r="M199" s="136">
        <f t="shared" si="415"/>
        <v>0</v>
      </c>
      <c r="N199" s="136">
        <f t="shared" si="415"/>
        <v>0</v>
      </c>
      <c r="O199" s="136">
        <f t="shared" si="415"/>
        <v>0</v>
      </c>
      <c r="P199" s="136">
        <f t="shared" si="415"/>
        <v>3</v>
      </c>
      <c r="Q199" s="136">
        <f t="shared" ref="Q199:T199" si="416">SUM(Q200:Q202)</f>
        <v>0</v>
      </c>
      <c r="R199" s="136">
        <f t="shared" si="416"/>
        <v>0</v>
      </c>
      <c r="S199" s="136">
        <f t="shared" si="416"/>
        <v>0</v>
      </c>
      <c r="T199" s="136">
        <f t="shared" si="416"/>
        <v>0</v>
      </c>
      <c r="U199" s="136">
        <f t="shared" ref="U199:X199" si="417">SUM(U200:U202)</f>
        <v>0</v>
      </c>
      <c r="V199" s="136">
        <f t="shared" si="417"/>
        <v>0</v>
      </c>
      <c r="W199" s="136">
        <f t="shared" si="417"/>
        <v>0</v>
      </c>
      <c r="X199" s="136">
        <f t="shared" si="417"/>
        <v>0</v>
      </c>
      <c r="Y199" s="136">
        <f>SUM(Y200:Y202)</f>
        <v>0</v>
      </c>
      <c r="Z199" s="115" t="s">
        <v>342</v>
      </c>
      <c r="AA199" s="149"/>
    </row>
    <row r="200" spans="1:27" ht="20.25" customHeight="1">
      <c r="A200" s="75"/>
      <c r="B200" s="24" t="s">
        <v>176</v>
      </c>
      <c r="C200" s="55" t="s">
        <v>25</v>
      </c>
      <c r="D200" s="100">
        <v>1</v>
      </c>
      <c r="E200" s="136">
        <f t="shared" si="406"/>
        <v>0</v>
      </c>
      <c r="F200" s="136">
        <v>0</v>
      </c>
      <c r="G200" s="136">
        <f t="shared" ref="G200:G202" si="418">SUM(H200:J200)</f>
        <v>0</v>
      </c>
      <c r="H200" s="160">
        <f>SUM([1]total_secretary!H200)</f>
        <v>0</v>
      </c>
      <c r="I200" s="160">
        <f>SUM([1]total_secretary!I200)</f>
        <v>0</v>
      </c>
      <c r="J200" s="160">
        <f>SUM([1]total_secretary!J200)</f>
        <v>0</v>
      </c>
      <c r="K200" s="136">
        <v>0</v>
      </c>
      <c r="L200" s="136">
        <f t="shared" ref="L200:L202" si="419">SUM(M200:O200)</f>
        <v>0</v>
      </c>
      <c r="M200" s="160">
        <f>SUM([1]total_secretary!M200)</f>
        <v>0</v>
      </c>
      <c r="N200" s="160">
        <f>SUM([1]total_secretary!N200)</f>
        <v>0</v>
      </c>
      <c r="O200" s="160">
        <f>SUM([1]total_secretary!O200)</f>
        <v>0</v>
      </c>
      <c r="P200" s="136">
        <v>1</v>
      </c>
      <c r="Q200" s="136">
        <f t="shared" ref="Q200:Q202" si="420">SUM(R200:T200)</f>
        <v>0</v>
      </c>
      <c r="R200" s="160">
        <f>SUM([1]total_secretary!R200)</f>
        <v>0</v>
      </c>
      <c r="S200" s="160">
        <f>SUM([1]total_secretary!S200)</f>
        <v>0</v>
      </c>
      <c r="T200" s="160">
        <f>SUM([1]total_secretary!T200)</f>
        <v>0</v>
      </c>
      <c r="U200" s="136">
        <v>0</v>
      </c>
      <c r="V200" s="136">
        <f t="shared" ref="V200:V202" si="421">SUM(W200:Y200)</f>
        <v>0</v>
      </c>
      <c r="W200" s="160">
        <f>SUM([1]total_secretary!W200)</f>
        <v>0</v>
      </c>
      <c r="X200" s="160">
        <f>SUM([1]total_secretary!X200)</f>
        <v>0</v>
      </c>
      <c r="Y200" s="160">
        <f>SUM([1]total_secretary!Y200)</f>
        <v>0</v>
      </c>
      <c r="AA200" s="149" t="s">
        <v>379</v>
      </c>
    </row>
    <row r="201" spans="1:27" ht="39" customHeight="1">
      <c r="A201" s="75"/>
      <c r="B201" s="24" t="s">
        <v>177</v>
      </c>
      <c r="C201" s="55" t="s">
        <v>25</v>
      </c>
      <c r="D201" s="100">
        <v>1</v>
      </c>
      <c r="E201" s="136">
        <f t="shared" si="406"/>
        <v>1</v>
      </c>
      <c r="F201" s="136">
        <v>0</v>
      </c>
      <c r="G201" s="136">
        <f t="shared" si="418"/>
        <v>1</v>
      </c>
      <c r="H201" s="162">
        <f>SUM([2]total_technic!H201)</f>
        <v>0</v>
      </c>
      <c r="I201" s="162">
        <f>SUM([2]total_technic!I201)</f>
        <v>1</v>
      </c>
      <c r="J201" s="162">
        <f>SUM([2]total_technic!J201)</f>
        <v>0</v>
      </c>
      <c r="K201" s="136">
        <v>0</v>
      </c>
      <c r="L201" s="136">
        <f t="shared" si="419"/>
        <v>0</v>
      </c>
      <c r="M201" s="162">
        <f>SUM([2]total_technic!M201)</f>
        <v>0</v>
      </c>
      <c r="N201" s="162">
        <f>SUM([2]total_technic!N201)</f>
        <v>0</v>
      </c>
      <c r="O201" s="162">
        <f>SUM([2]total_technic!O201)</f>
        <v>0</v>
      </c>
      <c r="P201" s="136">
        <v>1</v>
      </c>
      <c r="Q201" s="136">
        <f t="shared" si="420"/>
        <v>0</v>
      </c>
      <c r="R201" s="162">
        <f>SUM([2]total_technic!R201)</f>
        <v>0</v>
      </c>
      <c r="S201" s="162">
        <f>SUM([2]total_technic!S201)</f>
        <v>0</v>
      </c>
      <c r="T201" s="162">
        <f>SUM([2]total_technic!T201)</f>
        <v>0</v>
      </c>
      <c r="U201" s="136">
        <v>0</v>
      </c>
      <c r="V201" s="136">
        <f t="shared" si="421"/>
        <v>0</v>
      </c>
      <c r="W201" s="162">
        <f>SUM([2]total_technic!W201)</f>
        <v>0</v>
      </c>
      <c r="X201" s="162">
        <f>SUM([2]total_technic!X201)</f>
        <v>0</v>
      </c>
      <c r="Y201" s="162">
        <f>SUM([2]total_technic!Y201)</f>
        <v>0</v>
      </c>
      <c r="AA201" s="149" t="s">
        <v>376</v>
      </c>
    </row>
    <row r="202" spans="1:27" ht="34.5">
      <c r="A202" s="98"/>
      <c r="B202" s="26" t="s">
        <v>178</v>
      </c>
      <c r="C202" s="63" t="s">
        <v>25</v>
      </c>
      <c r="D202" s="100">
        <v>1</v>
      </c>
      <c r="E202" s="136">
        <f t="shared" si="406"/>
        <v>0</v>
      </c>
      <c r="F202" s="136">
        <v>0</v>
      </c>
      <c r="G202" s="136">
        <f t="shared" si="418"/>
        <v>0</v>
      </c>
      <c r="H202" s="164">
        <f>SUM([6]total_center!H202)</f>
        <v>0</v>
      </c>
      <c r="I202" s="164">
        <f>SUM([6]total_center!I202)</f>
        <v>0</v>
      </c>
      <c r="J202" s="164">
        <f>SUM([6]total_center!J202)</f>
        <v>0</v>
      </c>
      <c r="K202" s="136">
        <v>0</v>
      </c>
      <c r="L202" s="136">
        <f t="shared" si="419"/>
        <v>0</v>
      </c>
      <c r="M202" s="164">
        <f>SUM([6]total_center!M202)</f>
        <v>0</v>
      </c>
      <c r="N202" s="164">
        <f>SUM([6]total_center!N202)</f>
        <v>0</v>
      </c>
      <c r="O202" s="164">
        <f>SUM([6]total_center!O202)</f>
        <v>0</v>
      </c>
      <c r="P202" s="136">
        <v>1</v>
      </c>
      <c r="Q202" s="136">
        <f t="shared" si="420"/>
        <v>0</v>
      </c>
      <c r="R202" s="164">
        <f>SUM([6]total_center!R202)</f>
        <v>0</v>
      </c>
      <c r="S202" s="164">
        <f>SUM([6]total_center!S202)</f>
        <v>0</v>
      </c>
      <c r="T202" s="164">
        <f>SUM([6]total_center!T202)</f>
        <v>0</v>
      </c>
      <c r="U202" s="136">
        <v>0</v>
      </c>
      <c r="V202" s="136">
        <f t="shared" si="421"/>
        <v>0</v>
      </c>
      <c r="W202" s="164">
        <f>SUM([6]total_center!W202)</f>
        <v>0</v>
      </c>
      <c r="X202" s="164">
        <f>SUM([6]total_center!X202)</f>
        <v>0</v>
      </c>
      <c r="Y202" s="164">
        <f>SUM([6]total_center!Y202)</f>
        <v>0</v>
      </c>
      <c r="AA202" s="149" t="s">
        <v>381</v>
      </c>
    </row>
    <row r="203" spans="1:27" ht="24.75" customHeight="1">
      <c r="A203" s="99"/>
      <c r="B203" s="31" t="s">
        <v>179</v>
      </c>
      <c r="C203" s="59" t="s">
        <v>25</v>
      </c>
      <c r="D203" s="100">
        <f t="shared" ref="D203" si="422">SUM(D204:D210)</f>
        <v>15</v>
      </c>
      <c r="E203" s="136">
        <f t="shared" si="406"/>
        <v>16</v>
      </c>
      <c r="F203" s="136">
        <f t="shared" ref="F203" si="423">SUM(F204:F210)</f>
        <v>1</v>
      </c>
      <c r="G203" s="136">
        <f t="shared" ref="G203:K203" si="424">SUM(G204:G210)</f>
        <v>2</v>
      </c>
      <c r="H203" s="136">
        <f t="shared" si="424"/>
        <v>1</v>
      </c>
      <c r="I203" s="136">
        <f t="shared" si="424"/>
        <v>0</v>
      </c>
      <c r="J203" s="136">
        <f t="shared" si="424"/>
        <v>1</v>
      </c>
      <c r="K203" s="136">
        <f t="shared" si="424"/>
        <v>4</v>
      </c>
      <c r="L203" s="136">
        <f t="shared" ref="L203:P203" si="425">SUM(L204:L210)</f>
        <v>4</v>
      </c>
      <c r="M203" s="136">
        <f t="shared" si="425"/>
        <v>1</v>
      </c>
      <c r="N203" s="136">
        <f t="shared" si="425"/>
        <v>2</v>
      </c>
      <c r="O203" s="136">
        <f t="shared" si="425"/>
        <v>1</v>
      </c>
      <c r="P203" s="136">
        <f t="shared" si="425"/>
        <v>5</v>
      </c>
      <c r="Q203" s="136">
        <f t="shared" ref="Q203:T203" si="426">SUM(Q204:Q210)</f>
        <v>4</v>
      </c>
      <c r="R203" s="136">
        <f t="shared" si="426"/>
        <v>1</v>
      </c>
      <c r="S203" s="136">
        <f t="shared" si="426"/>
        <v>2</v>
      </c>
      <c r="T203" s="136">
        <f t="shared" si="426"/>
        <v>1</v>
      </c>
      <c r="U203" s="136">
        <f t="shared" ref="U203:X203" si="427">SUM(U204:U210)</f>
        <v>5</v>
      </c>
      <c r="V203" s="136">
        <f t="shared" si="427"/>
        <v>6</v>
      </c>
      <c r="W203" s="136">
        <f t="shared" si="427"/>
        <v>3</v>
      </c>
      <c r="X203" s="136">
        <f t="shared" si="427"/>
        <v>1</v>
      </c>
      <c r="Y203" s="136">
        <f>SUM(Y204:Y210)</f>
        <v>2</v>
      </c>
      <c r="Z203" s="115" t="s">
        <v>343</v>
      </c>
      <c r="AA203" s="149"/>
    </row>
    <row r="204" spans="1:27">
      <c r="A204" s="75"/>
      <c r="B204" s="24" t="s">
        <v>180</v>
      </c>
      <c r="C204" s="55" t="s">
        <v>25</v>
      </c>
      <c r="D204" s="100">
        <v>1</v>
      </c>
      <c r="E204" s="136">
        <f t="shared" si="406"/>
        <v>0</v>
      </c>
      <c r="F204" s="136">
        <v>0</v>
      </c>
      <c r="G204" s="136">
        <f t="shared" ref="G204:G210" si="428">SUM(H204:J204)</f>
        <v>0</v>
      </c>
      <c r="H204" s="160">
        <f>SUM([1]total_secretary!H204)</f>
        <v>0</v>
      </c>
      <c r="I204" s="160">
        <f>SUM([1]total_secretary!I204)</f>
        <v>0</v>
      </c>
      <c r="J204" s="160">
        <f>SUM([1]total_secretary!J204)</f>
        <v>0</v>
      </c>
      <c r="K204" s="136">
        <v>0</v>
      </c>
      <c r="L204" s="136">
        <f t="shared" ref="L204:L210" si="429">SUM(M204:O204)</f>
        <v>0</v>
      </c>
      <c r="M204" s="160">
        <f>SUM([1]total_secretary!M204)</f>
        <v>0</v>
      </c>
      <c r="N204" s="160">
        <f>SUM([1]total_secretary!N204)</f>
        <v>0</v>
      </c>
      <c r="O204" s="160">
        <f>SUM([1]total_secretary!O204)</f>
        <v>0</v>
      </c>
      <c r="P204" s="136">
        <v>0</v>
      </c>
      <c r="Q204" s="136">
        <f t="shared" ref="Q204:Q210" si="430">SUM(R204:T204)</f>
        <v>0</v>
      </c>
      <c r="R204" s="160">
        <f>SUM([1]total_secretary!R204)</f>
        <v>0</v>
      </c>
      <c r="S204" s="160">
        <f>SUM([1]total_secretary!S204)</f>
        <v>0</v>
      </c>
      <c r="T204" s="160">
        <f>SUM([1]total_secretary!T204)</f>
        <v>0</v>
      </c>
      <c r="U204" s="137">
        <v>1</v>
      </c>
      <c r="V204" s="136">
        <f t="shared" ref="V204:V210" si="431">SUM(W204:Y204)</f>
        <v>0</v>
      </c>
      <c r="W204" s="160">
        <f>SUM([1]total_secretary!W204)</f>
        <v>0</v>
      </c>
      <c r="X204" s="160">
        <f>SUM([1]total_secretary!X204)</f>
        <v>0</v>
      </c>
      <c r="Y204" s="160">
        <f>SUM([1]total_secretary!Y204)</f>
        <v>0</v>
      </c>
      <c r="AA204" s="149" t="s">
        <v>379</v>
      </c>
    </row>
    <row r="205" spans="1:27">
      <c r="A205" s="75"/>
      <c r="B205" s="24" t="s">
        <v>181</v>
      </c>
      <c r="C205" s="55" t="s">
        <v>25</v>
      </c>
      <c r="D205" s="100">
        <v>3</v>
      </c>
      <c r="E205" s="136">
        <f t="shared" si="406"/>
        <v>3</v>
      </c>
      <c r="F205" s="136">
        <v>1</v>
      </c>
      <c r="G205" s="136">
        <f t="shared" si="428"/>
        <v>0</v>
      </c>
      <c r="H205" s="162">
        <f>SUM([2]total_technic!H205)</f>
        <v>0</v>
      </c>
      <c r="I205" s="162">
        <f>SUM([2]total_technic!I205)</f>
        <v>0</v>
      </c>
      <c r="J205" s="162">
        <f>SUM([2]total_technic!J205)</f>
        <v>0</v>
      </c>
      <c r="K205" s="136">
        <v>0</v>
      </c>
      <c r="L205" s="136">
        <f t="shared" si="429"/>
        <v>0</v>
      </c>
      <c r="M205" s="162">
        <f>SUM([2]total_technic!M205)</f>
        <v>0</v>
      </c>
      <c r="N205" s="162">
        <f>SUM([2]total_technic!N205)</f>
        <v>0</v>
      </c>
      <c r="O205" s="162">
        <f>SUM([2]total_technic!O205)</f>
        <v>0</v>
      </c>
      <c r="P205" s="136">
        <v>1</v>
      </c>
      <c r="Q205" s="136">
        <f t="shared" si="430"/>
        <v>2</v>
      </c>
      <c r="R205" s="162">
        <f>SUM([2]total_technic!R205)</f>
        <v>1</v>
      </c>
      <c r="S205" s="162">
        <f>SUM([2]total_technic!S205)</f>
        <v>0</v>
      </c>
      <c r="T205" s="162">
        <f>SUM([2]total_technic!T205)</f>
        <v>1</v>
      </c>
      <c r="U205" s="137">
        <v>1</v>
      </c>
      <c r="V205" s="136">
        <f t="shared" si="431"/>
        <v>1</v>
      </c>
      <c r="W205" s="162">
        <f>SUM([2]total_technic!W205)</f>
        <v>0</v>
      </c>
      <c r="X205" s="162">
        <f>SUM([2]total_technic!X205)</f>
        <v>0</v>
      </c>
      <c r="Y205" s="162">
        <f>SUM([2]total_technic!Y205)</f>
        <v>1</v>
      </c>
      <c r="AA205" s="149" t="s">
        <v>371</v>
      </c>
    </row>
    <row r="206" spans="1:27">
      <c r="A206" s="75"/>
      <c r="B206" s="33" t="s">
        <v>182</v>
      </c>
      <c r="C206" s="49" t="s">
        <v>25</v>
      </c>
      <c r="D206" s="100">
        <v>3</v>
      </c>
      <c r="E206" s="136">
        <f t="shared" si="406"/>
        <v>6</v>
      </c>
      <c r="F206" s="136">
        <v>0</v>
      </c>
      <c r="G206" s="136">
        <f t="shared" si="428"/>
        <v>1</v>
      </c>
      <c r="H206" s="162">
        <f>SUM([2]total_technic!H206)</f>
        <v>1</v>
      </c>
      <c r="I206" s="162">
        <f>SUM([2]total_technic!I206)</f>
        <v>0</v>
      </c>
      <c r="J206" s="162">
        <f>SUM([2]total_technic!J206)</f>
        <v>0</v>
      </c>
      <c r="K206" s="136">
        <v>1</v>
      </c>
      <c r="L206" s="136">
        <f t="shared" si="429"/>
        <v>2</v>
      </c>
      <c r="M206" s="162">
        <f>SUM([2]total_technic!M206)</f>
        <v>1</v>
      </c>
      <c r="N206" s="162">
        <f>SUM([2]total_technic!N206)</f>
        <v>0</v>
      </c>
      <c r="O206" s="162">
        <f>SUM([2]total_technic!O206)</f>
        <v>1</v>
      </c>
      <c r="P206" s="136">
        <v>1</v>
      </c>
      <c r="Q206" s="136">
        <f t="shared" si="430"/>
        <v>1</v>
      </c>
      <c r="R206" s="162">
        <f>SUM([2]total_technic!R206)</f>
        <v>0</v>
      </c>
      <c r="S206" s="162">
        <f>SUM([2]total_technic!S206)</f>
        <v>1</v>
      </c>
      <c r="T206" s="162">
        <f>SUM([2]total_technic!T206)</f>
        <v>0</v>
      </c>
      <c r="U206" s="137">
        <v>1</v>
      </c>
      <c r="V206" s="136">
        <f t="shared" si="431"/>
        <v>2</v>
      </c>
      <c r="W206" s="162">
        <f>SUM([2]total_technic!W206)</f>
        <v>1</v>
      </c>
      <c r="X206" s="162">
        <f>SUM([2]total_technic!X206)</f>
        <v>0</v>
      </c>
      <c r="Y206" s="162">
        <f>SUM([2]total_technic!Y206)</f>
        <v>1</v>
      </c>
      <c r="AA206" s="149" t="s">
        <v>376</v>
      </c>
    </row>
    <row r="207" spans="1:27">
      <c r="A207" s="75"/>
      <c r="B207" s="24" t="s">
        <v>183</v>
      </c>
      <c r="C207" s="55" t="s">
        <v>25</v>
      </c>
      <c r="D207" s="100">
        <v>3</v>
      </c>
      <c r="E207" s="136">
        <f t="shared" si="406"/>
        <v>3</v>
      </c>
      <c r="F207" s="136">
        <v>0</v>
      </c>
      <c r="G207" s="136">
        <f t="shared" si="428"/>
        <v>0</v>
      </c>
      <c r="H207" s="159">
        <f>SUM([4]total_service!H207)</f>
        <v>0</v>
      </c>
      <c r="I207" s="159">
        <f>SUM([4]total_service!I207)</f>
        <v>0</v>
      </c>
      <c r="J207" s="159">
        <f>SUM([4]total_service!J207)</f>
        <v>0</v>
      </c>
      <c r="K207" s="136">
        <v>1</v>
      </c>
      <c r="L207" s="136">
        <f t="shared" si="429"/>
        <v>1</v>
      </c>
      <c r="M207" s="159">
        <f>SUM([4]total_service!M207)</f>
        <v>0</v>
      </c>
      <c r="N207" s="159">
        <f>SUM([4]total_service!N207)</f>
        <v>1</v>
      </c>
      <c r="O207" s="159">
        <f>SUM([4]total_service!O207)</f>
        <v>0</v>
      </c>
      <c r="P207" s="136">
        <v>1</v>
      </c>
      <c r="Q207" s="136">
        <f t="shared" si="430"/>
        <v>1</v>
      </c>
      <c r="R207" s="159">
        <f>SUM([4]total_service!R207)</f>
        <v>0</v>
      </c>
      <c r="S207" s="159">
        <f>SUM([4]total_service!S207)</f>
        <v>1</v>
      </c>
      <c r="T207" s="159">
        <f>SUM([4]total_service!T207)</f>
        <v>0</v>
      </c>
      <c r="U207" s="137">
        <v>1</v>
      </c>
      <c r="V207" s="136">
        <f t="shared" si="431"/>
        <v>1</v>
      </c>
      <c r="W207" s="159">
        <f>SUM([4]total_service!W207)</f>
        <v>0</v>
      </c>
      <c r="X207" s="159">
        <f>SUM([4]total_service!X207)</f>
        <v>1</v>
      </c>
      <c r="Y207" s="159">
        <f>SUM([4]total_service!Y207)</f>
        <v>0</v>
      </c>
      <c r="AA207" s="149" t="s">
        <v>377</v>
      </c>
    </row>
    <row r="208" spans="1:27">
      <c r="A208" s="75"/>
      <c r="B208" s="24" t="s">
        <v>184</v>
      </c>
      <c r="C208" s="55" t="s">
        <v>25</v>
      </c>
      <c r="D208" s="100">
        <v>2</v>
      </c>
      <c r="E208" s="136">
        <f t="shared" si="406"/>
        <v>3</v>
      </c>
      <c r="F208" s="136">
        <v>0</v>
      </c>
      <c r="G208" s="136">
        <f t="shared" si="428"/>
        <v>1</v>
      </c>
      <c r="H208" s="159">
        <f>SUM([4]total_service!H208)</f>
        <v>0</v>
      </c>
      <c r="I208" s="159">
        <f>SUM([4]total_service!I208)</f>
        <v>0</v>
      </c>
      <c r="J208" s="159">
        <f>SUM([4]total_service!J208)</f>
        <v>1</v>
      </c>
      <c r="K208" s="136">
        <v>1</v>
      </c>
      <c r="L208" s="136">
        <f t="shared" si="429"/>
        <v>1</v>
      </c>
      <c r="M208" s="159">
        <f>SUM([4]total_service!M208)</f>
        <v>0</v>
      </c>
      <c r="N208" s="159">
        <f>SUM([4]total_service!N208)</f>
        <v>1</v>
      </c>
      <c r="O208" s="159">
        <f>SUM([4]total_service!O208)</f>
        <v>0</v>
      </c>
      <c r="P208" s="136">
        <v>0</v>
      </c>
      <c r="Q208" s="136">
        <f t="shared" si="430"/>
        <v>0</v>
      </c>
      <c r="R208" s="159">
        <f>SUM([4]total_service!R208)</f>
        <v>0</v>
      </c>
      <c r="S208" s="159">
        <f>SUM([4]total_service!S208)</f>
        <v>0</v>
      </c>
      <c r="T208" s="159">
        <f>SUM([4]total_service!T208)</f>
        <v>0</v>
      </c>
      <c r="U208" s="137">
        <v>1</v>
      </c>
      <c r="V208" s="136">
        <f t="shared" si="431"/>
        <v>1</v>
      </c>
      <c r="W208" s="159">
        <f>SUM([4]total_service!W208)</f>
        <v>1</v>
      </c>
      <c r="X208" s="159">
        <f>SUM([4]total_service!X208)</f>
        <v>0</v>
      </c>
      <c r="Y208" s="159">
        <f>SUM([4]total_service!Y208)</f>
        <v>0</v>
      </c>
      <c r="AA208" s="149" t="s">
        <v>373</v>
      </c>
    </row>
    <row r="209" spans="1:27">
      <c r="A209" s="75"/>
      <c r="B209" s="24" t="s">
        <v>185</v>
      </c>
      <c r="C209" s="55" t="s">
        <v>25</v>
      </c>
      <c r="D209" s="100">
        <v>2</v>
      </c>
      <c r="E209" s="136">
        <f t="shared" si="406"/>
        <v>1</v>
      </c>
      <c r="F209" s="136">
        <v>0</v>
      </c>
      <c r="G209" s="136">
        <f t="shared" si="428"/>
        <v>0</v>
      </c>
      <c r="H209" s="159">
        <f>SUM([4]total_service!H209)</f>
        <v>0</v>
      </c>
      <c r="I209" s="159">
        <f>SUM([4]total_service!I209)</f>
        <v>0</v>
      </c>
      <c r="J209" s="159">
        <f>SUM([4]total_service!J209)</f>
        <v>0</v>
      </c>
      <c r="K209" s="136">
        <v>1</v>
      </c>
      <c r="L209" s="136">
        <f t="shared" si="429"/>
        <v>0</v>
      </c>
      <c r="M209" s="159">
        <f>SUM([4]total_service!M209)</f>
        <v>0</v>
      </c>
      <c r="N209" s="159">
        <f>SUM([4]total_service!N209)</f>
        <v>0</v>
      </c>
      <c r="O209" s="159">
        <f>SUM([4]total_service!O209)</f>
        <v>0</v>
      </c>
      <c r="P209" s="136">
        <v>1</v>
      </c>
      <c r="Q209" s="136">
        <f t="shared" si="430"/>
        <v>0</v>
      </c>
      <c r="R209" s="159">
        <f>SUM([4]total_service!R209)</f>
        <v>0</v>
      </c>
      <c r="S209" s="159">
        <f>SUM([4]total_service!S209)</f>
        <v>0</v>
      </c>
      <c r="T209" s="159">
        <f>SUM([4]total_service!T209)</f>
        <v>0</v>
      </c>
      <c r="U209" s="137">
        <v>0</v>
      </c>
      <c r="V209" s="136">
        <f t="shared" si="431"/>
        <v>1</v>
      </c>
      <c r="W209" s="159">
        <f>SUM([4]total_service!W209)</f>
        <v>1</v>
      </c>
      <c r="X209" s="159">
        <f>SUM([4]total_service!X209)</f>
        <v>0</v>
      </c>
      <c r="Y209" s="159">
        <f>SUM([4]total_service!Y209)</f>
        <v>0</v>
      </c>
      <c r="AA209" s="149" t="s">
        <v>378</v>
      </c>
    </row>
    <row r="210" spans="1:27">
      <c r="A210" s="75"/>
      <c r="B210" s="24" t="s">
        <v>186</v>
      </c>
      <c r="C210" s="55" t="s">
        <v>25</v>
      </c>
      <c r="D210" s="100">
        <v>1</v>
      </c>
      <c r="E210" s="136">
        <f t="shared" si="406"/>
        <v>0</v>
      </c>
      <c r="F210" s="136">
        <v>0</v>
      </c>
      <c r="G210" s="136">
        <f t="shared" si="428"/>
        <v>0</v>
      </c>
      <c r="H210" s="164">
        <f>SUM([6]total_center!H210)</f>
        <v>0</v>
      </c>
      <c r="I210" s="164">
        <f>SUM([6]total_center!I210)</f>
        <v>0</v>
      </c>
      <c r="J210" s="164">
        <f>SUM([6]total_center!J210)</f>
        <v>0</v>
      </c>
      <c r="K210" s="136">
        <v>0</v>
      </c>
      <c r="L210" s="136">
        <f t="shared" si="429"/>
        <v>0</v>
      </c>
      <c r="M210" s="164">
        <f>SUM([6]total_center!M210)</f>
        <v>0</v>
      </c>
      <c r="N210" s="164">
        <f>SUM([6]total_center!N210)</f>
        <v>0</v>
      </c>
      <c r="O210" s="164">
        <f>SUM([6]total_center!O210)</f>
        <v>0</v>
      </c>
      <c r="P210" s="136">
        <v>1</v>
      </c>
      <c r="Q210" s="136">
        <f t="shared" si="430"/>
        <v>0</v>
      </c>
      <c r="R210" s="164">
        <f>SUM([6]total_center!R210)</f>
        <v>0</v>
      </c>
      <c r="S210" s="164">
        <f>SUM([6]total_center!S210)</f>
        <v>0</v>
      </c>
      <c r="T210" s="164">
        <f>SUM([6]total_center!T210)</f>
        <v>0</v>
      </c>
      <c r="U210" s="137">
        <v>0</v>
      </c>
      <c r="V210" s="136">
        <f t="shared" si="431"/>
        <v>0</v>
      </c>
      <c r="W210" s="164">
        <f>SUM([6]total_center!W210)</f>
        <v>0</v>
      </c>
      <c r="X210" s="164">
        <f>SUM([6]total_center!X210)</f>
        <v>0</v>
      </c>
      <c r="Y210" s="164">
        <f>SUM([6]total_center!Y210)</f>
        <v>0</v>
      </c>
      <c r="AA210" s="149" t="s">
        <v>381</v>
      </c>
    </row>
    <row r="211" spans="1:27" ht="34.5">
      <c r="A211" s="75"/>
      <c r="B211" s="29" t="s">
        <v>187</v>
      </c>
      <c r="C211" s="50" t="s">
        <v>25</v>
      </c>
      <c r="D211" s="100">
        <f t="shared" ref="D211" si="432">SUM(D212:D217)</f>
        <v>15</v>
      </c>
      <c r="E211" s="136">
        <f t="shared" si="406"/>
        <v>15</v>
      </c>
      <c r="F211" s="136">
        <f t="shared" ref="F211" si="433">SUM(F212:F217)</f>
        <v>3</v>
      </c>
      <c r="G211" s="136">
        <f t="shared" ref="G211:K211" si="434">SUM(G212:G217)</f>
        <v>3</v>
      </c>
      <c r="H211" s="136">
        <f t="shared" si="434"/>
        <v>1</v>
      </c>
      <c r="I211" s="136">
        <f t="shared" si="434"/>
        <v>2</v>
      </c>
      <c r="J211" s="136">
        <f t="shared" si="434"/>
        <v>0</v>
      </c>
      <c r="K211" s="136">
        <f t="shared" si="434"/>
        <v>5</v>
      </c>
      <c r="L211" s="136">
        <f t="shared" ref="L211:P211" si="435">SUM(L212:L217)</f>
        <v>6</v>
      </c>
      <c r="M211" s="136">
        <f t="shared" si="435"/>
        <v>2</v>
      </c>
      <c r="N211" s="136">
        <f t="shared" si="435"/>
        <v>2</v>
      </c>
      <c r="O211" s="136">
        <f t="shared" si="435"/>
        <v>2</v>
      </c>
      <c r="P211" s="136">
        <f t="shared" si="435"/>
        <v>4</v>
      </c>
      <c r="Q211" s="136">
        <f t="shared" ref="Q211:T211" si="436">SUM(Q212:Q217)</f>
        <v>2</v>
      </c>
      <c r="R211" s="136">
        <f t="shared" si="436"/>
        <v>1</v>
      </c>
      <c r="S211" s="136">
        <f t="shared" si="436"/>
        <v>1</v>
      </c>
      <c r="T211" s="136">
        <f t="shared" si="436"/>
        <v>0</v>
      </c>
      <c r="U211" s="136">
        <f t="shared" ref="U211:X211" si="437">SUM(U212:U217)</f>
        <v>3</v>
      </c>
      <c r="V211" s="136">
        <f t="shared" si="437"/>
        <v>4</v>
      </c>
      <c r="W211" s="136">
        <f t="shared" si="437"/>
        <v>2</v>
      </c>
      <c r="X211" s="136">
        <f t="shared" si="437"/>
        <v>2</v>
      </c>
      <c r="Y211" s="136">
        <f>SUM(Y212:Y217)</f>
        <v>0</v>
      </c>
      <c r="Z211" s="115" t="s">
        <v>344</v>
      </c>
      <c r="AA211" s="149"/>
    </row>
    <row r="212" spans="1:27" ht="34.5">
      <c r="A212" s="75"/>
      <c r="B212" s="24" t="s">
        <v>188</v>
      </c>
      <c r="C212" s="55" t="s">
        <v>25</v>
      </c>
      <c r="D212" s="100">
        <v>4</v>
      </c>
      <c r="E212" s="136">
        <f t="shared" si="406"/>
        <v>3</v>
      </c>
      <c r="F212" s="136">
        <v>1</v>
      </c>
      <c r="G212" s="136">
        <f t="shared" ref="G212:G221" si="438">SUM(H212:J212)</f>
        <v>1</v>
      </c>
      <c r="H212" s="160">
        <f>SUM([1]total_secretary!H212)</f>
        <v>0</v>
      </c>
      <c r="I212" s="160">
        <f>SUM([1]total_secretary!I212)</f>
        <v>1</v>
      </c>
      <c r="J212" s="160">
        <f>SUM([1]total_secretary!J212)</f>
        <v>0</v>
      </c>
      <c r="K212" s="136">
        <v>1</v>
      </c>
      <c r="L212" s="136">
        <f t="shared" ref="L212:L218" si="439">SUM(M212:O212)</f>
        <v>0</v>
      </c>
      <c r="M212" s="160">
        <f>SUM([1]total_secretary!M212)</f>
        <v>0</v>
      </c>
      <c r="N212" s="160">
        <f>SUM([1]total_secretary!N212)</f>
        <v>0</v>
      </c>
      <c r="O212" s="160">
        <f>SUM([1]total_secretary!O212)</f>
        <v>0</v>
      </c>
      <c r="P212" s="136">
        <v>1</v>
      </c>
      <c r="Q212" s="136">
        <f t="shared" ref="Q212:Q221" si="440">SUM(R212:T212)</f>
        <v>1</v>
      </c>
      <c r="R212" s="160">
        <f>SUM([1]total_secretary!R212)</f>
        <v>1</v>
      </c>
      <c r="S212" s="160">
        <f>SUM([1]total_secretary!S212)</f>
        <v>0</v>
      </c>
      <c r="T212" s="160">
        <f>SUM([1]total_secretary!T212)</f>
        <v>0</v>
      </c>
      <c r="U212" s="136">
        <v>1</v>
      </c>
      <c r="V212" s="136">
        <f t="shared" ref="V212:V221" si="441">SUM(W212:Y212)</f>
        <v>1</v>
      </c>
      <c r="W212" s="160">
        <f>SUM([1]total_secretary!W212)</f>
        <v>1</v>
      </c>
      <c r="X212" s="160">
        <f>SUM([1]total_secretary!X212)</f>
        <v>0</v>
      </c>
      <c r="Y212" s="160">
        <f>SUM([1]total_secretary!Y212)</f>
        <v>0</v>
      </c>
      <c r="AA212" s="152" t="s">
        <v>379</v>
      </c>
    </row>
    <row r="213" spans="1:27">
      <c r="A213" s="75"/>
      <c r="B213" s="24" t="s">
        <v>189</v>
      </c>
      <c r="C213" s="55" t="s">
        <v>25</v>
      </c>
      <c r="D213" s="100">
        <v>2</v>
      </c>
      <c r="E213" s="136">
        <f t="shared" si="406"/>
        <v>3</v>
      </c>
      <c r="F213" s="136">
        <v>0</v>
      </c>
      <c r="G213" s="136">
        <f t="shared" si="438"/>
        <v>1</v>
      </c>
      <c r="H213" s="159">
        <f>SUM([4]total_service!H213)</f>
        <v>1</v>
      </c>
      <c r="I213" s="159">
        <f>SUM([4]total_service!I213)</f>
        <v>0</v>
      </c>
      <c r="J213" s="159">
        <f>SUM([4]total_service!J213)</f>
        <v>0</v>
      </c>
      <c r="K213" s="136">
        <v>1</v>
      </c>
      <c r="L213" s="136">
        <f t="shared" si="439"/>
        <v>1</v>
      </c>
      <c r="M213" s="159">
        <f>SUM([4]total_service!M213)</f>
        <v>1</v>
      </c>
      <c r="N213" s="159">
        <f>SUM([4]total_service!N213)</f>
        <v>0</v>
      </c>
      <c r="O213" s="159">
        <f>SUM([4]total_service!O213)</f>
        <v>0</v>
      </c>
      <c r="P213" s="136">
        <v>0</v>
      </c>
      <c r="Q213" s="136">
        <f t="shared" si="440"/>
        <v>1</v>
      </c>
      <c r="R213" s="159">
        <f>SUM([4]total_service!R213)</f>
        <v>0</v>
      </c>
      <c r="S213" s="159">
        <f>SUM([4]total_service!S213)</f>
        <v>1</v>
      </c>
      <c r="T213" s="159">
        <f>SUM([4]total_service!T213)</f>
        <v>0</v>
      </c>
      <c r="U213" s="137">
        <v>1</v>
      </c>
      <c r="V213" s="136">
        <f t="shared" si="441"/>
        <v>0</v>
      </c>
      <c r="W213" s="159">
        <f>SUM([4]total_service!W213)</f>
        <v>0</v>
      </c>
      <c r="X213" s="159">
        <f>SUM([4]total_service!X213)</f>
        <v>0</v>
      </c>
      <c r="Y213" s="159">
        <f>SUM([4]total_service!Y213)</f>
        <v>0</v>
      </c>
      <c r="AA213" s="149" t="s">
        <v>377</v>
      </c>
    </row>
    <row r="214" spans="1:27">
      <c r="A214" s="75"/>
      <c r="B214" s="24" t="s">
        <v>190</v>
      </c>
      <c r="C214" s="55" t="s">
        <v>25</v>
      </c>
      <c r="D214" s="100">
        <v>2</v>
      </c>
      <c r="E214" s="136">
        <f t="shared" si="406"/>
        <v>3</v>
      </c>
      <c r="F214" s="136">
        <v>0</v>
      </c>
      <c r="G214" s="136">
        <f t="shared" si="438"/>
        <v>1</v>
      </c>
      <c r="H214" s="159">
        <f>SUM([4]total_service!H214)</f>
        <v>0</v>
      </c>
      <c r="I214" s="159">
        <f>SUM([4]total_service!I214)</f>
        <v>1</v>
      </c>
      <c r="J214" s="159">
        <f>SUM([4]total_service!J214)</f>
        <v>0</v>
      </c>
      <c r="K214" s="136">
        <v>1</v>
      </c>
      <c r="L214" s="136">
        <f t="shared" si="439"/>
        <v>1</v>
      </c>
      <c r="M214" s="159">
        <f>SUM([4]total_service!M214)</f>
        <v>0</v>
      </c>
      <c r="N214" s="159">
        <f>SUM([4]total_service!N214)</f>
        <v>1</v>
      </c>
      <c r="O214" s="159">
        <f>SUM([4]total_service!O214)</f>
        <v>0</v>
      </c>
      <c r="P214" s="136">
        <v>0</v>
      </c>
      <c r="Q214" s="136">
        <f t="shared" si="440"/>
        <v>0</v>
      </c>
      <c r="R214" s="159">
        <f>SUM([4]total_service!R214)</f>
        <v>0</v>
      </c>
      <c r="S214" s="159">
        <f>SUM([4]total_service!S214)</f>
        <v>0</v>
      </c>
      <c r="T214" s="159">
        <f>SUM([4]total_service!T214)</f>
        <v>0</v>
      </c>
      <c r="U214" s="137">
        <v>1</v>
      </c>
      <c r="V214" s="136">
        <f t="shared" si="441"/>
        <v>1</v>
      </c>
      <c r="W214" s="159">
        <f>SUM([4]total_service!W214)</f>
        <v>1</v>
      </c>
      <c r="X214" s="159">
        <f>SUM([4]total_service!X214)</f>
        <v>0</v>
      </c>
      <c r="Y214" s="159">
        <f>SUM([4]total_service!Y214)</f>
        <v>0</v>
      </c>
      <c r="AA214" s="149" t="s">
        <v>373</v>
      </c>
    </row>
    <row r="215" spans="1:27">
      <c r="A215" s="75"/>
      <c r="B215" s="24" t="s">
        <v>191</v>
      </c>
      <c r="C215" s="55" t="s">
        <v>25</v>
      </c>
      <c r="D215" s="100">
        <v>2</v>
      </c>
      <c r="E215" s="136">
        <f t="shared" si="406"/>
        <v>2</v>
      </c>
      <c r="F215" s="136">
        <v>1</v>
      </c>
      <c r="G215" s="136">
        <f t="shared" si="438"/>
        <v>0</v>
      </c>
      <c r="H215" s="164">
        <f>SUM([6]total_center!H215)</f>
        <v>0</v>
      </c>
      <c r="I215" s="164">
        <f>SUM([6]total_center!I215)</f>
        <v>0</v>
      </c>
      <c r="J215" s="164">
        <f>SUM([6]total_center!J215)</f>
        <v>0</v>
      </c>
      <c r="K215" s="136">
        <v>0</v>
      </c>
      <c r="L215" s="136">
        <f t="shared" si="439"/>
        <v>2</v>
      </c>
      <c r="M215" s="164">
        <f>SUM([6]total_center!M215)</f>
        <v>1</v>
      </c>
      <c r="N215" s="164">
        <f>SUM([6]total_center!N215)</f>
        <v>1</v>
      </c>
      <c r="O215" s="164">
        <f>SUM([6]total_center!O215)</f>
        <v>0</v>
      </c>
      <c r="P215" s="136">
        <v>1</v>
      </c>
      <c r="Q215" s="136">
        <f t="shared" si="440"/>
        <v>0</v>
      </c>
      <c r="R215" s="164">
        <f>SUM([6]total_center!R215)</f>
        <v>0</v>
      </c>
      <c r="S215" s="164">
        <f>SUM([6]total_center!S215)</f>
        <v>0</v>
      </c>
      <c r="T215" s="164">
        <f>SUM([6]total_center!T215)</f>
        <v>0</v>
      </c>
      <c r="U215" s="137">
        <v>0</v>
      </c>
      <c r="V215" s="136">
        <f t="shared" si="441"/>
        <v>0</v>
      </c>
      <c r="W215" s="164">
        <f>SUM([6]total_center!W215)</f>
        <v>0</v>
      </c>
      <c r="X215" s="164">
        <f>SUM([6]total_center!X215)</f>
        <v>0</v>
      </c>
      <c r="Y215" s="164">
        <f>SUM([6]total_center!Y215)</f>
        <v>0</v>
      </c>
      <c r="AA215" s="149" t="s">
        <v>381</v>
      </c>
    </row>
    <row r="216" spans="1:27">
      <c r="A216" s="75"/>
      <c r="B216" s="24" t="s">
        <v>192</v>
      </c>
      <c r="C216" s="55" t="s">
        <v>25</v>
      </c>
      <c r="D216" s="100">
        <v>3</v>
      </c>
      <c r="E216" s="136">
        <f t="shared" si="406"/>
        <v>2</v>
      </c>
      <c r="F216" s="136">
        <v>1</v>
      </c>
      <c r="G216" s="136">
        <f t="shared" si="438"/>
        <v>0</v>
      </c>
      <c r="H216" s="160">
        <f>SUM([1]total_secretary!H216)</f>
        <v>0</v>
      </c>
      <c r="I216" s="160">
        <f>SUM([1]total_secretary!I216)</f>
        <v>0</v>
      </c>
      <c r="J216" s="160">
        <f>SUM([1]total_secretary!J216)</f>
        <v>0</v>
      </c>
      <c r="K216" s="136">
        <v>1</v>
      </c>
      <c r="L216" s="136">
        <f t="shared" si="439"/>
        <v>1</v>
      </c>
      <c r="M216" s="160">
        <f>SUM([1]total_secretary!M216)</f>
        <v>0</v>
      </c>
      <c r="N216" s="160">
        <f>SUM([1]total_secretary!N216)</f>
        <v>0</v>
      </c>
      <c r="O216" s="160">
        <f>SUM([1]total_secretary!O216)</f>
        <v>1</v>
      </c>
      <c r="P216" s="136">
        <v>1</v>
      </c>
      <c r="Q216" s="136">
        <f t="shared" si="440"/>
        <v>0</v>
      </c>
      <c r="R216" s="160">
        <f>SUM([1]total_secretary!R216)</f>
        <v>0</v>
      </c>
      <c r="S216" s="160">
        <f>SUM([1]total_secretary!S216)</f>
        <v>0</v>
      </c>
      <c r="T216" s="160">
        <f>SUM([1]total_secretary!T216)</f>
        <v>0</v>
      </c>
      <c r="U216" s="137">
        <v>0</v>
      </c>
      <c r="V216" s="136">
        <f t="shared" si="441"/>
        <v>1</v>
      </c>
      <c r="W216" s="160">
        <f>SUM([1]total_secretary!W216)</f>
        <v>0</v>
      </c>
      <c r="X216" s="160">
        <f>SUM([1]total_secretary!X216)</f>
        <v>1</v>
      </c>
      <c r="Y216" s="160">
        <f>SUM([1]total_secretary!Y216)</f>
        <v>0</v>
      </c>
      <c r="AA216" s="149" t="s">
        <v>379</v>
      </c>
    </row>
    <row r="217" spans="1:27">
      <c r="A217" s="75"/>
      <c r="B217" s="24" t="s">
        <v>193</v>
      </c>
      <c r="C217" s="55" t="s">
        <v>25</v>
      </c>
      <c r="D217" s="100">
        <v>2</v>
      </c>
      <c r="E217" s="136">
        <f t="shared" si="406"/>
        <v>2</v>
      </c>
      <c r="F217" s="136">
        <v>0</v>
      </c>
      <c r="G217" s="136">
        <f t="shared" si="438"/>
        <v>0</v>
      </c>
      <c r="H217" s="160">
        <f>SUM([1]total_secretary!H217)</f>
        <v>0</v>
      </c>
      <c r="I217" s="160">
        <f>SUM([1]total_secretary!I217)</f>
        <v>0</v>
      </c>
      <c r="J217" s="160">
        <f>SUM([1]total_secretary!J217)</f>
        <v>0</v>
      </c>
      <c r="K217" s="136">
        <v>1</v>
      </c>
      <c r="L217" s="136">
        <f t="shared" si="439"/>
        <v>1</v>
      </c>
      <c r="M217" s="160">
        <f>SUM([1]total_secretary!M217)</f>
        <v>0</v>
      </c>
      <c r="N217" s="160">
        <f>SUM([1]total_secretary!N217)</f>
        <v>0</v>
      </c>
      <c r="O217" s="160">
        <f>SUM([1]total_secretary!O217)</f>
        <v>1</v>
      </c>
      <c r="P217" s="136">
        <v>1</v>
      </c>
      <c r="Q217" s="136">
        <f t="shared" si="440"/>
        <v>0</v>
      </c>
      <c r="R217" s="160">
        <f>SUM([1]total_secretary!R217)</f>
        <v>0</v>
      </c>
      <c r="S217" s="160">
        <f>SUM([1]total_secretary!S217)</f>
        <v>0</v>
      </c>
      <c r="T217" s="160">
        <f>SUM([1]total_secretary!T217)</f>
        <v>0</v>
      </c>
      <c r="U217" s="137">
        <v>0</v>
      </c>
      <c r="V217" s="136">
        <f t="shared" si="441"/>
        <v>1</v>
      </c>
      <c r="W217" s="160">
        <f>SUM([1]total_secretary!W217)</f>
        <v>0</v>
      </c>
      <c r="X217" s="160">
        <f>SUM([1]total_secretary!X217)</f>
        <v>1</v>
      </c>
      <c r="Y217" s="160">
        <f>SUM([1]total_secretary!Y217)</f>
        <v>0</v>
      </c>
      <c r="AA217" s="149" t="s">
        <v>379</v>
      </c>
    </row>
    <row r="218" spans="1:27" ht="34.5">
      <c r="A218" s="98"/>
      <c r="B218" s="23" t="s">
        <v>241</v>
      </c>
      <c r="C218" s="50" t="s">
        <v>25</v>
      </c>
      <c r="D218" s="100">
        <v>1</v>
      </c>
      <c r="E218" s="136">
        <f t="shared" si="406"/>
        <v>7</v>
      </c>
      <c r="F218" s="136">
        <v>0</v>
      </c>
      <c r="G218" s="136">
        <f t="shared" si="438"/>
        <v>1</v>
      </c>
      <c r="H218" s="163">
        <f>SUM([3]total_branch!H218)</f>
        <v>1</v>
      </c>
      <c r="I218" s="163">
        <f>SUM([3]total_branch!I218)</f>
        <v>0</v>
      </c>
      <c r="J218" s="163">
        <f>SUM([3]total_branch!J218)</f>
        <v>0</v>
      </c>
      <c r="K218" s="136">
        <v>0</v>
      </c>
      <c r="L218" s="136">
        <f t="shared" si="439"/>
        <v>2</v>
      </c>
      <c r="M218" s="163">
        <f>SUM([3]total_branch!M218)</f>
        <v>0</v>
      </c>
      <c r="N218" s="163">
        <f>SUM([3]total_branch!N218)</f>
        <v>0</v>
      </c>
      <c r="O218" s="163">
        <f>SUM([3]total_branch!O218)</f>
        <v>2</v>
      </c>
      <c r="P218" s="136">
        <v>1</v>
      </c>
      <c r="Q218" s="136">
        <f t="shared" si="440"/>
        <v>3</v>
      </c>
      <c r="R218" s="163">
        <f>SUM([3]total_branch!R218)</f>
        <v>1</v>
      </c>
      <c r="S218" s="163">
        <f>SUM([3]total_branch!S218)</f>
        <v>1</v>
      </c>
      <c r="T218" s="163">
        <f>SUM([3]total_branch!T218)</f>
        <v>1</v>
      </c>
      <c r="U218" s="136">
        <v>0</v>
      </c>
      <c r="V218" s="136">
        <f t="shared" si="441"/>
        <v>1</v>
      </c>
      <c r="W218" s="163">
        <f>SUM([3]total_branch!W218)</f>
        <v>0</v>
      </c>
      <c r="X218" s="163">
        <f>SUM([3]total_branch!X218)</f>
        <v>0</v>
      </c>
      <c r="Y218" s="163">
        <f>SUM([3]total_branch!Y218)</f>
        <v>1</v>
      </c>
      <c r="AA218" s="149" t="s">
        <v>372</v>
      </c>
    </row>
    <row r="219" spans="1:27" ht="34.5">
      <c r="A219" s="98"/>
      <c r="B219" s="89" t="s">
        <v>240</v>
      </c>
      <c r="C219" s="90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00"/>
      <c r="R219" s="157"/>
      <c r="S219" s="157"/>
      <c r="T219" s="157"/>
      <c r="U219" s="158"/>
      <c r="V219" s="100"/>
      <c r="W219" s="157"/>
      <c r="X219" s="85"/>
      <c r="Y219" s="85"/>
      <c r="AA219" s="149"/>
    </row>
    <row r="220" spans="1:27" s="84" customFormat="1">
      <c r="A220" s="128"/>
      <c r="B220" s="129" t="s">
        <v>258</v>
      </c>
      <c r="C220" s="130" t="s">
        <v>25</v>
      </c>
      <c r="D220" s="110">
        <v>2</v>
      </c>
      <c r="E220" s="136">
        <f t="shared" ref="E220:E221" si="442">SUM(G220,L220,Q220,V220)</f>
        <v>7</v>
      </c>
      <c r="F220" s="139">
        <v>0</v>
      </c>
      <c r="G220" s="136">
        <f t="shared" si="438"/>
        <v>1</v>
      </c>
      <c r="H220" s="163">
        <f>SUM([3]total_branch!H220)</f>
        <v>0</v>
      </c>
      <c r="I220" s="163">
        <f>SUM([3]total_branch!I220)</f>
        <v>1</v>
      </c>
      <c r="J220" s="163">
        <f>SUM([3]total_branch!J220)</f>
        <v>0</v>
      </c>
      <c r="K220" s="139">
        <v>0</v>
      </c>
      <c r="L220" s="136">
        <f t="shared" ref="L220:L221" si="443">SUM(M220:O220)</f>
        <v>0</v>
      </c>
      <c r="M220" s="163">
        <f>SUM([3]total_branch!M220)</f>
        <v>0</v>
      </c>
      <c r="N220" s="163">
        <f>SUM([3]total_branch!N220)</f>
        <v>0</v>
      </c>
      <c r="O220" s="163">
        <f>SUM([3]total_branch!O220)</f>
        <v>0</v>
      </c>
      <c r="P220" s="139">
        <v>1</v>
      </c>
      <c r="Q220" s="136">
        <f t="shared" si="440"/>
        <v>2</v>
      </c>
      <c r="R220" s="163">
        <f>SUM([3]total_branch!R220)</f>
        <v>1</v>
      </c>
      <c r="S220" s="163">
        <f>SUM([3]total_branch!S220)</f>
        <v>1</v>
      </c>
      <c r="T220" s="163">
        <f>SUM([3]total_branch!T220)</f>
        <v>0</v>
      </c>
      <c r="U220" s="142">
        <v>1</v>
      </c>
      <c r="V220" s="136">
        <f t="shared" si="441"/>
        <v>4</v>
      </c>
      <c r="W220" s="163">
        <f>SUM([3]total_branch!W220)</f>
        <v>2</v>
      </c>
      <c r="X220" s="163">
        <f>SUM([3]total_branch!X220)</f>
        <v>0</v>
      </c>
      <c r="Y220" s="163">
        <f>SUM([3]total_branch!Y220)</f>
        <v>2</v>
      </c>
      <c r="Z220" s="116"/>
      <c r="AA220" s="151" t="s">
        <v>372</v>
      </c>
    </row>
    <row r="221" spans="1:27" s="84" customFormat="1" ht="35.25" thickBot="1">
      <c r="A221" s="102"/>
      <c r="B221" s="103" t="s">
        <v>256</v>
      </c>
      <c r="C221" s="104" t="s">
        <v>257</v>
      </c>
      <c r="D221" s="169">
        <v>4</v>
      </c>
      <c r="E221" s="136">
        <f t="shared" si="442"/>
        <v>4</v>
      </c>
      <c r="F221" s="143">
        <v>2</v>
      </c>
      <c r="G221" s="136">
        <f t="shared" si="438"/>
        <v>0</v>
      </c>
      <c r="H221" s="163">
        <f>SUM([3]total_branch!H221)</f>
        <v>0</v>
      </c>
      <c r="I221" s="163">
        <f>SUM([3]total_branch!I221)</f>
        <v>0</v>
      </c>
      <c r="J221" s="163">
        <f>SUM([3]total_branch!J221)</f>
        <v>0</v>
      </c>
      <c r="K221" s="143">
        <v>2</v>
      </c>
      <c r="L221" s="136">
        <f t="shared" si="443"/>
        <v>2</v>
      </c>
      <c r="M221" s="163">
        <f>SUM([3]total_branch!M221)</f>
        <v>0</v>
      </c>
      <c r="N221" s="163">
        <f>SUM([3]total_branch!N221)</f>
        <v>0</v>
      </c>
      <c r="O221" s="163">
        <f>SUM([3]total_branch!O221)</f>
        <v>2</v>
      </c>
      <c r="P221" s="143">
        <v>0</v>
      </c>
      <c r="Q221" s="136">
        <f t="shared" si="440"/>
        <v>2</v>
      </c>
      <c r="R221" s="163">
        <f>SUM([3]total_branch!R221)</f>
        <v>2</v>
      </c>
      <c r="S221" s="163">
        <f>SUM([3]total_branch!S221)</f>
        <v>0</v>
      </c>
      <c r="T221" s="163">
        <f>SUM([3]total_branch!T221)</f>
        <v>0</v>
      </c>
      <c r="U221" s="143">
        <v>0</v>
      </c>
      <c r="V221" s="136">
        <f t="shared" si="441"/>
        <v>0</v>
      </c>
      <c r="W221" s="163">
        <f>SUM([3]total_branch!W221)</f>
        <v>0</v>
      </c>
      <c r="X221" s="163">
        <f>SUM([3]total_branch!X221)</f>
        <v>0</v>
      </c>
      <c r="Y221" s="163">
        <f>SUM([3]total_branch!Y221)</f>
        <v>0</v>
      </c>
      <c r="Z221" s="116"/>
      <c r="AA221" s="151" t="s">
        <v>372</v>
      </c>
    </row>
    <row r="222" spans="1:27" ht="21.75" customHeight="1" thickTop="1" thickBot="1">
      <c r="A222" s="187" t="s">
        <v>9</v>
      </c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9"/>
      <c r="V222" s="134"/>
      <c r="W222" s="134"/>
      <c r="X222" s="134"/>
      <c r="Y222" s="134"/>
      <c r="AA222" s="149"/>
    </row>
    <row r="223" spans="1:27" ht="35.25" thickTop="1">
      <c r="A223" s="74" t="s">
        <v>194</v>
      </c>
      <c r="B223" s="35" t="s">
        <v>195</v>
      </c>
      <c r="C223" s="53"/>
      <c r="D223" s="168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8"/>
      <c r="V223" s="87"/>
      <c r="W223" s="87"/>
      <c r="X223" s="87"/>
      <c r="Y223" s="87"/>
      <c r="AA223" s="149"/>
    </row>
    <row r="224" spans="1:27">
      <c r="A224" s="75"/>
      <c r="B224" s="36" t="s">
        <v>196</v>
      </c>
      <c r="C224" s="55"/>
      <c r="D224" s="10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1"/>
      <c r="V224" s="70"/>
      <c r="W224" s="70"/>
      <c r="X224" s="70"/>
      <c r="Y224" s="70"/>
      <c r="AA224" s="149"/>
    </row>
    <row r="225" spans="1:27">
      <c r="A225" s="14"/>
      <c r="B225" s="19" t="s">
        <v>197</v>
      </c>
      <c r="C225" s="54"/>
      <c r="D225" s="10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1"/>
      <c r="V225" s="70"/>
      <c r="W225" s="70"/>
      <c r="X225" s="70"/>
      <c r="Y225" s="70"/>
      <c r="AA225" s="149"/>
    </row>
    <row r="226" spans="1:27" ht="34.5">
      <c r="A226" s="14"/>
      <c r="B226" s="14" t="s">
        <v>198</v>
      </c>
      <c r="C226" s="49" t="s">
        <v>199</v>
      </c>
      <c r="D226" s="100" t="s">
        <v>217</v>
      </c>
      <c r="E226" s="136">
        <f>SUM(G226,L226,Q226,V226)</f>
        <v>23</v>
      </c>
      <c r="F226" s="136">
        <v>5</v>
      </c>
      <c r="G226" s="136">
        <f t="shared" ref="G226:J226" si="444">SUM(G235)</f>
        <v>5</v>
      </c>
      <c r="H226" s="136">
        <f t="shared" si="444"/>
        <v>1</v>
      </c>
      <c r="I226" s="136">
        <f t="shared" si="444"/>
        <v>2</v>
      </c>
      <c r="J226" s="136">
        <f t="shared" si="444"/>
        <v>2</v>
      </c>
      <c r="K226" s="136">
        <v>6</v>
      </c>
      <c r="L226" s="136">
        <f t="shared" ref="L226:O226" si="445">SUM(L235)</f>
        <v>6</v>
      </c>
      <c r="M226" s="136">
        <f t="shared" si="445"/>
        <v>1</v>
      </c>
      <c r="N226" s="136">
        <f t="shared" si="445"/>
        <v>3</v>
      </c>
      <c r="O226" s="136">
        <f t="shared" si="445"/>
        <v>2</v>
      </c>
      <c r="P226" s="136">
        <v>4</v>
      </c>
      <c r="Q226" s="136">
        <f t="shared" ref="Q226:T226" si="446">SUM(Q235)</f>
        <v>6</v>
      </c>
      <c r="R226" s="136">
        <f t="shared" si="446"/>
        <v>2</v>
      </c>
      <c r="S226" s="136">
        <f t="shared" si="446"/>
        <v>1</v>
      </c>
      <c r="T226" s="136">
        <f t="shared" si="446"/>
        <v>3</v>
      </c>
      <c r="U226" s="136">
        <v>5</v>
      </c>
      <c r="V226" s="136">
        <f t="shared" ref="V226:X226" si="447">SUM(V235)</f>
        <v>6</v>
      </c>
      <c r="W226" s="136">
        <f t="shared" si="447"/>
        <v>1</v>
      </c>
      <c r="X226" s="136">
        <f t="shared" si="447"/>
        <v>3</v>
      </c>
      <c r="Y226" s="136">
        <f>SUM(Y235)</f>
        <v>2</v>
      </c>
      <c r="Z226" s="114" t="s">
        <v>346</v>
      </c>
      <c r="AA226" s="149"/>
    </row>
    <row r="227" spans="1:27" ht="11.25" customHeight="1">
      <c r="A227" s="14"/>
      <c r="B227" s="14"/>
      <c r="C227" s="49"/>
      <c r="D227" s="100"/>
      <c r="E227" s="136"/>
      <c r="F227" s="136"/>
      <c r="G227" s="70"/>
      <c r="H227" s="70"/>
      <c r="I227" s="70"/>
      <c r="J227" s="70"/>
      <c r="K227" s="136"/>
      <c r="L227" s="70"/>
      <c r="M227" s="70"/>
      <c r="N227" s="70"/>
      <c r="O227" s="70"/>
      <c r="P227" s="136"/>
      <c r="Q227" s="70"/>
      <c r="R227" s="70"/>
      <c r="S227" s="70"/>
      <c r="T227" s="70"/>
      <c r="U227" s="137"/>
      <c r="V227" s="70"/>
      <c r="W227" s="70"/>
      <c r="X227" s="70"/>
      <c r="Y227" s="70"/>
      <c r="AA227" s="149"/>
    </row>
    <row r="228" spans="1:27" ht="34.5">
      <c r="A228" s="20"/>
      <c r="B228" s="37" t="s">
        <v>277</v>
      </c>
      <c r="C228" s="49" t="s">
        <v>52</v>
      </c>
      <c r="D228" s="100">
        <v>90</v>
      </c>
      <c r="E228" s="177">
        <f>SUM(G228,L228,Q228,V228)</f>
        <v>102.17821782178218</v>
      </c>
      <c r="F228" s="177"/>
      <c r="G228" s="177">
        <f t="shared" ref="G228:J228" si="448">SUM(G240*100/1010)</f>
        <v>19.504950495049506</v>
      </c>
      <c r="H228" s="177">
        <f t="shared" si="448"/>
        <v>1.1881188118811881</v>
      </c>
      <c r="I228" s="177">
        <f t="shared" si="448"/>
        <v>6.3366336633663369</v>
      </c>
      <c r="J228" s="177">
        <f t="shared" si="448"/>
        <v>11.98019801980198</v>
      </c>
      <c r="K228" s="177">
        <v>45</v>
      </c>
      <c r="L228" s="177">
        <f t="shared" ref="L228:O228" si="449">SUM(L240*100/1010)</f>
        <v>8.0198019801980198</v>
      </c>
      <c r="M228" s="177">
        <f t="shared" si="449"/>
        <v>0.49504950495049505</v>
      </c>
      <c r="N228" s="177">
        <f t="shared" si="449"/>
        <v>0.39603960396039606</v>
      </c>
      <c r="O228" s="177">
        <f t="shared" si="449"/>
        <v>7.1287128712871288</v>
      </c>
      <c r="P228" s="177"/>
      <c r="Q228" s="177">
        <f>SUM(Q240*100/1010)</f>
        <v>47.227722772277225</v>
      </c>
      <c r="R228" s="177">
        <f t="shared" ref="R228:T228" si="450">SUM(R240*100/1010)</f>
        <v>8.6138613861386144</v>
      </c>
      <c r="S228" s="177">
        <f t="shared" si="450"/>
        <v>23.762376237623762</v>
      </c>
      <c r="T228" s="177">
        <f t="shared" si="450"/>
        <v>14.851485148514852</v>
      </c>
      <c r="U228" s="177">
        <v>90</v>
      </c>
      <c r="V228" s="177">
        <f t="shared" ref="V228:X228" si="451">SUM(V240*100/1010)</f>
        <v>27.425742574257427</v>
      </c>
      <c r="W228" s="177">
        <f t="shared" si="451"/>
        <v>15.346534653465346</v>
      </c>
      <c r="X228" s="177">
        <f t="shared" si="451"/>
        <v>1.4851485148514851</v>
      </c>
      <c r="Y228" s="177">
        <f>SUM(Y240*100/1010)</f>
        <v>10.594059405940595</v>
      </c>
      <c r="Z228" s="116" t="s">
        <v>348</v>
      </c>
      <c r="AA228" s="149"/>
    </row>
    <row r="229" spans="1:27" ht="12.75" customHeight="1">
      <c r="A229" s="20"/>
      <c r="B229" s="37"/>
      <c r="C229" s="49"/>
      <c r="D229" s="100"/>
      <c r="E229" s="136"/>
      <c r="F229" s="136"/>
      <c r="G229" s="70"/>
      <c r="H229" s="70"/>
      <c r="I229" s="70"/>
      <c r="J229" s="70"/>
      <c r="K229" s="136"/>
      <c r="L229" s="70"/>
      <c r="M229" s="70"/>
      <c r="N229" s="70"/>
      <c r="O229" s="70"/>
      <c r="P229" s="136"/>
      <c r="Q229" s="70"/>
      <c r="R229" s="70"/>
      <c r="S229" s="70"/>
      <c r="T229" s="70"/>
      <c r="U229" s="137"/>
      <c r="V229" s="70"/>
      <c r="W229" s="70"/>
      <c r="X229" s="70"/>
      <c r="Y229" s="70"/>
      <c r="AA229" s="149"/>
    </row>
    <row r="230" spans="1:27" ht="37.5" customHeight="1">
      <c r="A230" s="20"/>
      <c r="B230" s="37" t="s">
        <v>200</v>
      </c>
      <c r="C230" s="49" t="s">
        <v>94</v>
      </c>
      <c r="D230" s="100">
        <v>10</v>
      </c>
      <c r="E230" s="136">
        <f>SUM(G230,L230,Q230,V230)</f>
        <v>13</v>
      </c>
      <c r="F230" s="136">
        <v>5</v>
      </c>
      <c r="G230" s="136">
        <f t="shared" ref="G230:J230" si="452">SUM(G250)</f>
        <v>7</v>
      </c>
      <c r="H230" s="136">
        <f t="shared" si="452"/>
        <v>0</v>
      </c>
      <c r="I230" s="136">
        <f t="shared" si="452"/>
        <v>0</v>
      </c>
      <c r="J230" s="136">
        <f t="shared" si="452"/>
        <v>7</v>
      </c>
      <c r="K230" s="136">
        <v>0</v>
      </c>
      <c r="L230" s="136">
        <f t="shared" ref="L230:O230" si="453">SUM(L250)</f>
        <v>0</v>
      </c>
      <c r="M230" s="136">
        <f t="shared" si="453"/>
        <v>0</v>
      </c>
      <c r="N230" s="136">
        <f t="shared" si="453"/>
        <v>0</v>
      </c>
      <c r="O230" s="136">
        <f t="shared" si="453"/>
        <v>0</v>
      </c>
      <c r="P230" s="136">
        <v>5</v>
      </c>
      <c r="Q230" s="136">
        <f t="shared" ref="Q230:T230" si="454">SUM(Q250)</f>
        <v>6</v>
      </c>
      <c r="R230" s="136">
        <f t="shared" si="454"/>
        <v>0</v>
      </c>
      <c r="S230" s="136">
        <f t="shared" si="454"/>
        <v>0</v>
      </c>
      <c r="T230" s="136">
        <f t="shared" si="454"/>
        <v>6</v>
      </c>
      <c r="U230" s="136">
        <v>0</v>
      </c>
      <c r="V230" s="136">
        <f t="shared" ref="V230:X230" si="455">SUM(V250)</f>
        <v>0</v>
      </c>
      <c r="W230" s="136">
        <f t="shared" si="455"/>
        <v>0</v>
      </c>
      <c r="X230" s="136">
        <f t="shared" si="455"/>
        <v>0</v>
      </c>
      <c r="Y230" s="136">
        <f>SUM(Y250)</f>
        <v>0</v>
      </c>
      <c r="Z230" s="114" t="s">
        <v>351</v>
      </c>
      <c r="AA230" s="149"/>
    </row>
    <row r="231" spans="1:27" ht="8.25" customHeight="1">
      <c r="A231" s="20"/>
      <c r="B231" s="19"/>
      <c r="C231" s="49"/>
      <c r="D231" s="100"/>
      <c r="E231" s="136"/>
      <c r="F231" s="136"/>
      <c r="G231" s="70"/>
      <c r="H231" s="70"/>
      <c r="I231" s="70"/>
      <c r="J231" s="70"/>
      <c r="K231" s="136"/>
      <c r="L231" s="70"/>
      <c r="M231" s="70"/>
      <c r="N231" s="70"/>
      <c r="O231" s="70"/>
      <c r="P231" s="136"/>
      <c r="Q231" s="70"/>
      <c r="R231" s="70"/>
      <c r="S231" s="70"/>
      <c r="T231" s="70"/>
      <c r="U231" s="137"/>
      <c r="V231" s="70"/>
      <c r="W231" s="70"/>
      <c r="X231" s="70"/>
      <c r="Y231" s="70"/>
      <c r="AA231" s="149"/>
    </row>
    <row r="232" spans="1:27" ht="34.5">
      <c r="A232" s="20"/>
      <c r="B232" s="38" t="s">
        <v>279</v>
      </c>
      <c r="C232" s="49" t="s">
        <v>52</v>
      </c>
      <c r="D232" s="100">
        <v>90</v>
      </c>
      <c r="E232" s="177">
        <f>SUM(G232,L232,Q232,V232)</f>
        <v>158.2925101214575</v>
      </c>
      <c r="F232" s="177"/>
      <c r="G232" s="177">
        <f t="shared" ref="G232:J232" si="456">SUM(G257*100/296400)</f>
        <v>27.608974358974358</v>
      </c>
      <c r="H232" s="177">
        <f t="shared" si="456"/>
        <v>8.8525641025641022</v>
      </c>
      <c r="I232" s="177">
        <f t="shared" si="456"/>
        <v>8.6174089068825914</v>
      </c>
      <c r="J232" s="177">
        <f t="shared" si="456"/>
        <v>10.139001349527666</v>
      </c>
      <c r="K232" s="177">
        <v>45</v>
      </c>
      <c r="L232" s="177">
        <f t="shared" ref="L232:O232" si="457">SUM(L257*100/296400)</f>
        <v>38.007085020242918</v>
      </c>
      <c r="M232" s="177">
        <f t="shared" si="457"/>
        <v>7.0293522267206479</v>
      </c>
      <c r="N232" s="177">
        <f t="shared" si="457"/>
        <v>23.551619433198379</v>
      </c>
      <c r="O232" s="177">
        <f t="shared" si="457"/>
        <v>7.4261133603238862</v>
      </c>
      <c r="P232" s="177"/>
      <c r="Q232" s="177">
        <f t="shared" ref="Q232:T232" si="458">SUM(Q257*100/296400)</f>
        <v>38.811403508771932</v>
      </c>
      <c r="R232" s="177">
        <f t="shared" si="458"/>
        <v>12.159244264507423</v>
      </c>
      <c r="S232" s="177">
        <f t="shared" si="458"/>
        <v>16.445681511470987</v>
      </c>
      <c r="T232" s="177">
        <f t="shared" si="458"/>
        <v>10.206477732793521</v>
      </c>
      <c r="U232" s="177">
        <v>90</v>
      </c>
      <c r="V232" s="177">
        <f t="shared" ref="V232:X232" si="459">SUM(V257*100/296400)</f>
        <v>53.865047233468289</v>
      </c>
      <c r="W232" s="177">
        <f t="shared" si="459"/>
        <v>14.369770580296896</v>
      </c>
      <c r="X232" s="177">
        <f t="shared" si="459"/>
        <v>23.759784075573549</v>
      </c>
      <c r="Y232" s="177">
        <f>SUM(Y257*100/296400)</f>
        <v>15.73549257759784</v>
      </c>
      <c r="Z232" s="114" t="s">
        <v>354</v>
      </c>
      <c r="AA232" s="149"/>
    </row>
    <row r="233" spans="1:27" ht="18.75" customHeight="1">
      <c r="A233" s="76"/>
      <c r="B233" s="39"/>
      <c r="C233" s="53"/>
      <c r="D233" s="100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5"/>
      <c r="V233" s="154"/>
      <c r="W233" s="154"/>
      <c r="X233" s="70"/>
      <c r="Y233" s="70"/>
      <c r="AA233" s="149"/>
    </row>
    <row r="234" spans="1:27" ht="34.5">
      <c r="A234" s="77"/>
      <c r="B234" s="40" t="s">
        <v>201</v>
      </c>
      <c r="C234" s="61"/>
      <c r="D234" s="100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5"/>
      <c r="V234" s="154"/>
      <c r="W234" s="154"/>
      <c r="X234" s="70"/>
      <c r="Y234" s="70"/>
      <c r="Z234" s="121"/>
      <c r="AA234" s="149"/>
    </row>
    <row r="235" spans="1:27" ht="34.5">
      <c r="A235" s="78"/>
      <c r="B235" s="41" t="s">
        <v>202</v>
      </c>
      <c r="C235" s="50" t="s">
        <v>203</v>
      </c>
      <c r="D235" s="100">
        <f t="shared" ref="D235" si="460">SUM(D236:D239)</f>
        <v>20</v>
      </c>
      <c r="E235" s="136">
        <f t="shared" ref="E235:E255" si="461">SUM(G235,L235,Q235,V235)</f>
        <v>23</v>
      </c>
      <c r="F235" s="136">
        <f t="shared" ref="F235" si="462">SUM(F236:F239)</f>
        <v>5</v>
      </c>
      <c r="G235" s="136">
        <f t="shared" ref="G235:K235" si="463">SUM(G236:G239)</f>
        <v>5</v>
      </c>
      <c r="H235" s="136">
        <f t="shared" si="463"/>
        <v>1</v>
      </c>
      <c r="I235" s="136">
        <f t="shared" si="463"/>
        <v>2</v>
      </c>
      <c r="J235" s="136">
        <f t="shared" si="463"/>
        <v>2</v>
      </c>
      <c r="K235" s="136">
        <f t="shared" si="463"/>
        <v>6</v>
      </c>
      <c r="L235" s="136">
        <f t="shared" ref="L235:P235" si="464">SUM(L236:L239)</f>
        <v>6</v>
      </c>
      <c r="M235" s="136">
        <f t="shared" si="464"/>
        <v>1</v>
      </c>
      <c r="N235" s="136">
        <f t="shared" si="464"/>
        <v>3</v>
      </c>
      <c r="O235" s="136">
        <f t="shared" si="464"/>
        <v>2</v>
      </c>
      <c r="P235" s="136">
        <f t="shared" si="464"/>
        <v>4</v>
      </c>
      <c r="Q235" s="136">
        <f t="shared" ref="Q235:T235" si="465">SUM(Q236:Q239)</f>
        <v>6</v>
      </c>
      <c r="R235" s="136">
        <f t="shared" si="465"/>
        <v>2</v>
      </c>
      <c r="S235" s="136">
        <f t="shared" si="465"/>
        <v>1</v>
      </c>
      <c r="T235" s="136">
        <f t="shared" si="465"/>
        <v>3</v>
      </c>
      <c r="U235" s="136">
        <f t="shared" ref="U235:X235" si="466">SUM(U236:U239)</f>
        <v>5</v>
      </c>
      <c r="V235" s="136">
        <f t="shared" si="466"/>
        <v>6</v>
      </c>
      <c r="W235" s="136">
        <f t="shared" si="466"/>
        <v>1</v>
      </c>
      <c r="X235" s="136">
        <f t="shared" si="466"/>
        <v>3</v>
      </c>
      <c r="Y235" s="136">
        <f>SUM(Y236:Y239)</f>
        <v>2</v>
      </c>
      <c r="Z235" s="117" t="s">
        <v>345</v>
      </c>
      <c r="AA235" s="149"/>
    </row>
    <row r="236" spans="1:27" ht="51.75">
      <c r="A236" s="79"/>
      <c r="B236" s="42" t="s">
        <v>271</v>
      </c>
      <c r="C236" s="57" t="s">
        <v>204</v>
      </c>
      <c r="D236" s="100">
        <v>2</v>
      </c>
      <c r="E236" s="136">
        <f t="shared" si="461"/>
        <v>2</v>
      </c>
      <c r="F236" s="136">
        <v>0</v>
      </c>
      <c r="G236" s="136">
        <f t="shared" ref="G236:G239" si="467">SUM(H236:J236)</f>
        <v>0</v>
      </c>
      <c r="H236" s="164">
        <f>SUM([6]total_center!H236)</f>
        <v>0</v>
      </c>
      <c r="I236" s="164">
        <f>SUM([6]total_center!I236)</f>
        <v>0</v>
      </c>
      <c r="J236" s="164">
        <f>SUM([6]total_center!J236)</f>
        <v>0</v>
      </c>
      <c r="K236" s="136">
        <v>1</v>
      </c>
      <c r="L236" s="136">
        <f t="shared" ref="L236:L239" si="468">SUM(M236:O236)</f>
        <v>1</v>
      </c>
      <c r="M236" s="164">
        <f>SUM([6]total_center!M236)</f>
        <v>0</v>
      </c>
      <c r="N236" s="164">
        <f>SUM([6]total_center!N236)</f>
        <v>0</v>
      </c>
      <c r="O236" s="164">
        <f>SUM([6]total_center!O236)</f>
        <v>1</v>
      </c>
      <c r="P236" s="136">
        <v>0</v>
      </c>
      <c r="Q236" s="136">
        <f t="shared" ref="Q236:Q239" si="469">SUM(R236:T236)</f>
        <v>0</v>
      </c>
      <c r="R236" s="164">
        <f>SUM([6]total_center!R236)</f>
        <v>0</v>
      </c>
      <c r="S236" s="164">
        <f>SUM([6]total_center!S236)</f>
        <v>0</v>
      </c>
      <c r="T236" s="164">
        <f>SUM([6]total_center!T236)</f>
        <v>0</v>
      </c>
      <c r="U236" s="136">
        <v>1</v>
      </c>
      <c r="V236" s="136">
        <f t="shared" ref="V236:V239" si="470">SUM(W236:Y236)</f>
        <v>1</v>
      </c>
      <c r="W236" s="164">
        <f>SUM([6]total_center!W236)</f>
        <v>0</v>
      </c>
      <c r="X236" s="164">
        <f>SUM([6]total_center!X236)</f>
        <v>1</v>
      </c>
      <c r="Y236" s="164">
        <f>SUM([6]total_center!Y236)</f>
        <v>0</v>
      </c>
      <c r="AA236" s="149" t="s">
        <v>381</v>
      </c>
    </row>
    <row r="237" spans="1:27" s="84" customFormat="1" ht="34.5">
      <c r="A237" s="83"/>
      <c r="B237" s="83" t="s">
        <v>273</v>
      </c>
      <c r="C237" s="49" t="s">
        <v>204</v>
      </c>
      <c r="D237" s="110">
        <v>1</v>
      </c>
      <c r="E237" s="136">
        <f t="shared" si="461"/>
        <v>1</v>
      </c>
      <c r="F237" s="139">
        <v>0</v>
      </c>
      <c r="G237" s="136">
        <f t="shared" si="467"/>
        <v>0</v>
      </c>
      <c r="H237" s="164">
        <f>SUM([6]total_center!H237)</f>
        <v>0</v>
      </c>
      <c r="I237" s="164">
        <f>SUM([6]total_center!I237)</f>
        <v>0</v>
      </c>
      <c r="J237" s="164">
        <f>SUM([6]total_center!J237)</f>
        <v>0</v>
      </c>
      <c r="K237" s="139">
        <v>1</v>
      </c>
      <c r="L237" s="136">
        <f t="shared" si="468"/>
        <v>1</v>
      </c>
      <c r="M237" s="164">
        <f>SUM([6]total_center!M237)</f>
        <v>0</v>
      </c>
      <c r="N237" s="164">
        <f>SUM([6]total_center!N237)</f>
        <v>1</v>
      </c>
      <c r="O237" s="164">
        <f>SUM([6]total_center!O237)</f>
        <v>0</v>
      </c>
      <c r="P237" s="139">
        <v>0</v>
      </c>
      <c r="Q237" s="136">
        <f t="shared" si="469"/>
        <v>0</v>
      </c>
      <c r="R237" s="164">
        <f>SUM([6]total_center!R237)</f>
        <v>0</v>
      </c>
      <c r="S237" s="164">
        <f>SUM([6]total_center!S237)</f>
        <v>0</v>
      </c>
      <c r="T237" s="164">
        <f>SUM([6]total_center!T237)</f>
        <v>0</v>
      </c>
      <c r="U237" s="139">
        <v>0</v>
      </c>
      <c r="V237" s="136">
        <f t="shared" si="470"/>
        <v>0</v>
      </c>
      <c r="W237" s="164">
        <f>SUM([6]total_center!W237)</f>
        <v>0</v>
      </c>
      <c r="X237" s="164">
        <f>SUM([6]total_center!X237)</f>
        <v>0</v>
      </c>
      <c r="Y237" s="164">
        <f>SUM([6]total_center!Y237)</f>
        <v>0</v>
      </c>
      <c r="Z237" s="116"/>
      <c r="AA237" s="151" t="s">
        <v>381</v>
      </c>
    </row>
    <row r="238" spans="1:27" ht="51.75">
      <c r="A238" s="75"/>
      <c r="B238" s="43" t="s">
        <v>272</v>
      </c>
      <c r="C238" s="55" t="s">
        <v>205</v>
      </c>
      <c r="D238" s="100">
        <v>5</v>
      </c>
      <c r="E238" s="136">
        <f t="shared" si="461"/>
        <v>6</v>
      </c>
      <c r="F238" s="136">
        <v>2</v>
      </c>
      <c r="G238" s="136">
        <f t="shared" si="467"/>
        <v>1</v>
      </c>
      <c r="H238" s="164">
        <f>SUM([6]total_center!H238)</f>
        <v>0</v>
      </c>
      <c r="I238" s="164">
        <f>SUM([6]total_center!I238)</f>
        <v>1</v>
      </c>
      <c r="J238" s="164">
        <f>SUM([6]total_center!J238)</f>
        <v>0</v>
      </c>
      <c r="K238" s="136">
        <v>1</v>
      </c>
      <c r="L238" s="136">
        <f t="shared" si="468"/>
        <v>1</v>
      </c>
      <c r="M238" s="164">
        <f>SUM([6]total_center!M238)</f>
        <v>0</v>
      </c>
      <c r="N238" s="164">
        <f>SUM([6]total_center!N238)</f>
        <v>1</v>
      </c>
      <c r="O238" s="164">
        <f>SUM([6]total_center!O238)</f>
        <v>0</v>
      </c>
      <c r="P238" s="136">
        <v>1</v>
      </c>
      <c r="Q238" s="136">
        <f t="shared" si="469"/>
        <v>2</v>
      </c>
      <c r="R238" s="164">
        <f>SUM([6]total_center!R238)</f>
        <v>1</v>
      </c>
      <c r="S238" s="164">
        <f>SUM([6]total_center!S238)</f>
        <v>0</v>
      </c>
      <c r="T238" s="164">
        <f>SUM([6]total_center!T238)</f>
        <v>1</v>
      </c>
      <c r="U238" s="136">
        <v>1</v>
      </c>
      <c r="V238" s="136">
        <f t="shared" si="470"/>
        <v>2</v>
      </c>
      <c r="W238" s="164">
        <f>SUM([6]total_center!W238)</f>
        <v>0</v>
      </c>
      <c r="X238" s="164">
        <f>SUM([6]total_center!X238)</f>
        <v>1</v>
      </c>
      <c r="Y238" s="164">
        <f>SUM([6]total_center!Y238)</f>
        <v>1</v>
      </c>
      <c r="AA238" s="149" t="s">
        <v>381</v>
      </c>
    </row>
    <row r="239" spans="1:27">
      <c r="A239" s="75"/>
      <c r="B239" s="43" t="s">
        <v>260</v>
      </c>
      <c r="C239" s="55" t="s">
        <v>146</v>
      </c>
      <c r="D239" s="100">
        <v>12</v>
      </c>
      <c r="E239" s="136">
        <f t="shared" si="461"/>
        <v>14</v>
      </c>
      <c r="F239" s="136">
        <v>3</v>
      </c>
      <c r="G239" s="136">
        <f t="shared" si="467"/>
        <v>4</v>
      </c>
      <c r="H239" s="164">
        <f>SUM([6]total_center!H239)</f>
        <v>1</v>
      </c>
      <c r="I239" s="164">
        <f>SUM([6]total_center!I239)</f>
        <v>1</v>
      </c>
      <c r="J239" s="164">
        <f>SUM([6]total_center!J239)</f>
        <v>2</v>
      </c>
      <c r="K239" s="136">
        <v>3</v>
      </c>
      <c r="L239" s="136">
        <f t="shared" si="468"/>
        <v>3</v>
      </c>
      <c r="M239" s="164">
        <f>SUM([6]total_center!M239)</f>
        <v>1</v>
      </c>
      <c r="N239" s="164">
        <f>SUM([6]total_center!N239)</f>
        <v>1</v>
      </c>
      <c r="O239" s="164">
        <f>SUM([6]total_center!O239)</f>
        <v>1</v>
      </c>
      <c r="P239" s="136">
        <v>3</v>
      </c>
      <c r="Q239" s="136">
        <f t="shared" si="469"/>
        <v>4</v>
      </c>
      <c r="R239" s="164">
        <f>SUM([6]total_center!R239)</f>
        <v>1</v>
      </c>
      <c r="S239" s="164">
        <f>SUM([6]total_center!S239)</f>
        <v>1</v>
      </c>
      <c r="T239" s="164">
        <f>SUM([6]total_center!T239)</f>
        <v>2</v>
      </c>
      <c r="U239" s="137">
        <v>3</v>
      </c>
      <c r="V239" s="136">
        <f t="shared" si="470"/>
        <v>3</v>
      </c>
      <c r="W239" s="164">
        <f>SUM([6]total_center!W239)</f>
        <v>1</v>
      </c>
      <c r="X239" s="164">
        <f>SUM([6]total_center!X239)</f>
        <v>1</v>
      </c>
      <c r="Y239" s="164">
        <f>SUM([6]total_center!Y239)</f>
        <v>1</v>
      </c>
      <c r="AA239" s="149" t="s">
        <v>381</v>
      </c>
    </row>
    <row r="240" spans="1:27">
      <c r="A240" s="75"/>
      <c r="B240" s="41" t="s">
        <v>259</v>
      </c>
      <c r="C240" s="50" t="s">
        <v>94</v>
      </c>
      <c r="D240" s="100">
        <f>SUM(D241:D245)</f>
        <v>1010</v>
      </c>
      <c r="E240" s="136">
        <f t="shared" si="461"/>
        <v>1032</v>
      </c>
      <c r="F240" s="136">
        <f>SUM(F241:F245)</f>
        <v>238</v>
      </c>
      <c r="G240" s="136">
        <f t="shared" ref="G240:J240" si="471">SUM(G241:G245)</f>
        <v>197</v>
      </c>
      <c r="H240" s="136">
        <f t="shared" si="471"/>
        <v>12</v>
      </c>
      <c r="I240" s="136">
        <f t="shared" si="471"/>
        <v>64</v>
      </c>
      <c r="J240" s="136">
        <f t="shared" si="471"/>
        <v>121</v>
      </c>
      <c r="K240" s="136">
        <f>SUM(K241:K245)</f>
        <v>282</v>
      </c>
      <c r="L240" s="136">
        <f t="shared" ref="L240:O240" si="472">SUM(L241:L245)</f>
        <v>81</v>
      </c>
      <c r="M240" s="136">
        <f t="shared" si="472"/>
        <v>5</v>
      </c>
      <c r="N240" s="136">
        <f t="shared" si="472"/>
        <v>4</v>
      </c>
      <c r="O240" s="136">
        <f t="shared" si="472"/>
        <v>72</v>
      </c>
      <c r="P240" s="136">
        <f>SUM(P241:P245)</f>
        <v>238</v>
      </c>
      <c r="Q240" s="136">
        <f t="shared" ref="Q240:T240" si="473">SUM(Q241:Q245)</f>
        <v>477</v>
      </c>
      <c r="R240" s="136">
        <f t="shared" si="473"/>
        <v>87</v>
      </c>
      <c r="S240" s="136">
        <f t="shared" si="473"/>
        <v>240</v>
      </c>
      <c r="T240" s="136">
        <f t="shared" si="473"/>
        <v>150</v>
      </c>
      <c r="U240" s="136">
        <f>SUM(U241:U245)</f>
        <v>252</v>
      </c>
      <c r="V240" s="136">
        <f t="shared" ref="V240:X240" si="474">SUM(V241:V245)</f>
        <v>277</v>
      </c>
      <c r="W240" s="136">
        <f t="shared" si="474"/>
        <v>155</v>
      </c>
      <c r="X240" s="136">
        <f t="shared" si="474"/>
        <v>15</v>
      </c>
      <c r="Y240" s="136">
        <f>SUM(Y241:Y245)</f>
        <v>107</v>
      </c>
      <c r="Z240" s="117" t="s">
        <v>347</v>
      </c>
      <c r="AA240" s="149"/>
    </row>
    <row r="241" spans="1:27" ht="34.5">
      <c r="A241" s="75"/>
      <c r="B241" s="43" t="s">
        <v>206</v>
      </c>
      <c r="C241" s="55" t="s">
        <v>94</v>
      </c>
      <c r="D241" s="100">
        <v>30</v>
      </c>
      <c r="E241" s="136">
        <f t="shared" si="461"/>
        <v>84</v>
      </c>
      <c r="F241" s="136">
        <v>0</v>
      </c>
      <c r="G241" s="136">
        <f t="shared" ref="G241:G246" si="475">SUM(H241:J241)</f>
        <v>0</v>
      </c>
      <c r="H241" s="164">
        <f>SUM([6]total_center!H241)</f>
        <v>0</v>
      </c>
      <c r="I241" s="164">
        <f>SUM([6]total_center!I241)</f>
        <v>0</v>
      </c>
      <c r="J241" s="164">
        <f>SUM([6]total_center!J241)</f>
        <v>0</v>
      </c>
      <c r="K241" s="136">
        <v>30</v>
      </c>
      <c r="L241" s="136">
        <f t="shared" ref="L241:L246" si="476">SUM(M241:O241)</f>
        <v>11</v>
      </c>
      <c r="M241" s="164">
        <f>SUM([6]total_center!M241)</f>
        <v>0</v>
      </c>
      <c r="N241" s="164">
        <f>SUM([6]total_center!N241)</f>
        <v>0</v>
      </c>
      <c r="O241" s="164">
        <f>SUM([6]total_center!O241)</f>
        <v>11</v>
      </c>
      <c r="P241" s="136">
        <v>0</v>
      </c>
      <c r="Q241" s="136">
        <f t="shared" ref="Q241" si="477">SUM(R241:T241)</f>
        <v>23</v>
      </c>
      <c r="R241" s="164">
        <f>SUM([6]total_center!R241)</f>
        <v>0</v>
      </c>
      <c r="S241" s="164">
        <f>SUM([6]total_center!S241)</f>
        <v>23</v>
      </c>
      <c r="T241" s="164">
        <f>SUM([6]total_center!T241)</f>
        <v>0</v>
      </c>
      <c r="U241" s="136">
        <v>0</v>
      </c>
      <c r="V241" s="136">
        <f t="shared" ref="V241:V246" si="478">SUM(W241:Y241)</f>
        <v>50</v>
      </c>
      <c r="W241" s="164">
        <f>SUM([6]total_center!W241)</f>
        <v>10</v>
      </c>
      <c r="X241" s="164">
        <f>SUM([6]total_center!X241)</f>
        <v>10</v>
      </c>
      <c r="Y241" s="164">
        <f>SUM([6]total_center!Y241)</f>
        <v>30</v>
      </c>
      <c r="AA241" s="149" t="s">
        <v>381</v>
      </c>
    </row>
    <row r="242" spans="1:27">
      <c r="A242" s="75"/>
      <c r="B242" s="43" t="s">
        <v>207</v>
      </c>
      <c r="C242" s="55" t="s">
        <v>94</v>
      </c>
      <c r="D242" s="100">
        <v>30</v>
      </c>
      <c r="E242" s="136">
        <f t="shared" si="461"/>
        <v>15</v>
      </c>
      <c r="F242" s="136">
        <v>0</v>
      </c>
      <c r="G242" s="136">
        <f t="shared" si="475"/>
        <v>0</v>
      </c>
      <c r="H242" s="164">
        <f>SUM([6]total_center!H242)</f>
        <v>0</v>
      </c>
      <c r="I242" s="164">
        <f>SUM([6]total_center!I242)</f>
        <v>0</v>
      </c>
      <c r="J242" s="164">
        <f>SUM([6]total_center!J242)</f>
        <v>0</v>
      </c>
      <c r="K242" s="136">
        <v>15</v>
      </c>
      <c r="L242" s="136">
        <f t="shared" si="476"/>
        <v>15</v>
      </c>
      <c r="M242" s="164">
        <f>SUM([6]total_center!M242)</f>
        <v>0</v>
      </c>
      <c r="N242" s="164">
        <f>SUM([6]total_center!N242)</f>
        <v>0</v>
      </c>
      <c r="O242" s="164">
        <f>SUM([6]total_center!O242)</f>
        <v>15</v>
      </c>
      <c r="P242" s="136">
        <v>0</v>
      </c>
      <c r="Q242" s="136">
        <f t="shared" ref="Q242:Q246" si="479">SUM(R242:T242)</f>
        <v>0</v>
      </c>
      <c r="R242" s="164">
        <f>SUM([6]total_center!R242)</f>
        <v>0</v>
      </c>
      <c r="S242" s="164">
        <f>SUM([6]total_center!S242)</f>
        <v>0</v>
      </c>
      <c r="T242" s="164">
        <f>SUM([6]total_center!T242)</f>
        <v>0</v>
      </c>
      <c r="U242" s="137">
        <v>15</v>
      </c>
      <c r="V242" s="136">
        <f t="shared" si="478"/>
        <v>0</v>
      </c>
      <c r="W242" s="164">
        <f>SUM([6]total_center!W242)</f>
        <v>0</v>
      </c>
      <c r="X242" s="164">
        <f>SUM([6]total_center!X242)</f>
        <v>0</v>
      </c>
      <c r="Y242" s="164">
        <f>SUM([6]total_center!Y242)</f>
        <v>0</v>
      </c>
      <c r="AA242" s="149" t="s">
        <v>381</v>
      </c>
    </row>
    <row r="243" spans="1:27">
      <c r="A243" s="80"/>
      <c r="B243" s="43" t="s">
        <v>208</v>
      </c>
      <c r="C243" s="55" t="s">
        <v>94</v>
      </c>
      <c r="D243" s="100">
        <v>100</v>
      </c>
      <c r="E243" s="136">
        <f t="shared" si="461"/>
        <v>118</v>
      </c>
      <c r="F243" s="136">
        <v>25</v>
      </c>
      <c r="G243" s="136">
        <f t="shared" si="475"/>
        <v>29</v>
      </c>
      <c r="H243" s="164">
        <f>SUM([6]total_center!H243)</f>
        <v>0</v>
      </c>
      <c r="I243" s="164">
        <f>SUM([6]total_center!I243)</f>
        <v>0</v>
      </c>
      <c r="J243" s="164">
        <f>SUM([6]total_center!J243)</f>
        <v>29</v>
      </c>
      <c r="K243" s="136">
        <v>25</v>
      </c>
      <c r="L243" s="136">
        <f t="shared" si="476"/>
        <v>30</v>
      </c>
      <c r="M243" s="164">
        <f>SUM([6]total_center!M243)</f>
        <v>0</v>
      </c>
      <c r="N243" s="164">
        <f>SUM([6]total_center!N243)</f>
        <v>0</v>
      </c>
      <c r="O243" s="164">
        <f>SUM([6]total_center!O243)</f>
        <v>30</v>
      </c>
      <c r="P243" s="136">
        <v>25</v>
      </c>
      <c r="Q243" s="136">
        <f t="shared" si="479"/>
        <v>29</v>
      </c>
      <c r="R243" s="164">
        <f>SUM([6]total_center!R243)</f>
        <v>0</v>
      </c>
      <c r="S243" s="164">
        <f>SUM([6]total_center!S243)</f>
        <v>0</v>
      </c>
      <c r="T243" s="164">
        <f>SUM([6]total_center!T243)</f>
        <v>29</v>
      </c>
      <c r="U243" s="137">
        <v>25</v>
      </c>
      <c r="V243" s="136">
        <f t="shared" si="478"/>
        <v>30</v>
      </c>
      <c r="W243" s="164">
        <f>SUM([6]total_center!W243)</f>
        <v>0</v>
      </c>
      <c r="X243" s="164">
        <f>SUM([6]total_center!X243)</f>
        <v>0</v>
      </c>
      <c r="Y243" s="164">
        <f>SUM([6]total_center!Y243)</f>
        <v>30</v>
      </c>
      <c r="AA243" s="149" t="s">
        <v>381</v>
      </c>
    </row>
    <row r="244" spans="1:27" ht="34.5">
      <c r="A244" s="80"/>
      <c r="B244" s="43" t="s">
        <v>209</v>
      </c>
      <c r="C244" s="55" t="s">
        <v>94</v>
      </c>
      <c r="D244" s="100">
        <v>800</v>
      </c>
      <c r="E244" s="136">
        <f t="shared" si="461"/>
        <v>760</v>
      </c>
      <c r="F244" s="136">
        <v>200</v>
      </c>
      <c r="G244" s="136">
        <f t="shared" si="475"/>
        <v>152</v>
      </c>
      <c r="H244" s="164">
        <f>SUM([6]total_center!H244)</f>
        <v>7</v>
      </c>
      <c r="I244" s="164">
        <f>SUM([6]total_center!I244)</f>
        <v>59</v>
      </c>
      <c r="J244" s="164">
        <f>SUM([6]total_center!J244)</f>
        <v>86</v>
      </c>
      <c r="K244" s="136">
        <v>200</v>
      </c>
      <c r="L244" s="136">
        <f t="shared" si="476"/>
        <v>11</v>
      </c>
      <c r="M244" s="164">
        <f>SUM([6]total_center!M244)</f>
        <v>0</v>
      </c>
      <c r="N244" s="164">
        <f>SUM([6]total_center!N244)</f>
        <v>0</v>
      </c>
      <c r="O244" s="164">
        <f>SUM([6]total_center!O244)</f>
        <v>11</v>
      </c>
      <c r="P244" s="136">
        <v>200</v>
      </c>
      <c r="Q244" s="136">
        <f t="shared" si="479"/>
        <v>420</v>
      </c>
      <c r="R244" s="164">
        <f>SUM([6]total_center!R244)</f>
        <v>87</v>
      </c>
      <c r="S244" s="164">
        <f>SUM([6]total_center!S244)</f>
        <v>212</v>
      </c>
      <c r="T244" s="164">
        <f>SUM([6]total_center!T244)</f>
        <v>121</v>
      </c>
      <c r="U244" s="136">
        <v>200</v>
      </c>
      <c r="V244" s="136">
        <f t="shared" si="478"/>
        <v>177</v>
      </c>
      <c r="W244" s="164">
        <f>SUM([6]total_center!W244)</f>
        <v>135</v>
      </c>
      <c r="X244" s="164">
        <f>SUM([6]total_center!X244)</f>
        <v>0</v>
      </c>
      <c r="Y244" s="164">
        <f>SUM([6]total_center!Y244)</f>
        <v>42</v>
      </c>
      <c r="AA244" s="149" t="s">
        <v>381</v>
      </c>
    </row>
    <row r="245" spans="1:27" ht="34.5">
      <c r="A245" s="80"/>
      <c r="B245" s="43" t="s">
        <v>210</v>
      </c>
      <c r="C245" s="55" t="s">
        <v>94</v>
      </c>
      <c r="D245" s="100">
        <v>50</v>
      </c>
      <c r="E245" s="136">
        <f t="shared" si="461"/>
        <v>55</v>
      </c>
      <c r="F245" s="136">
        <v>13</v>
      </c>
      <c r="G245" s="136">
        <f t="shared" si="475"/>
        <v>16</v>
      </c>
      <c r="H245" s="159">
        <f>SUM([4]total_service!H245)</f>
        <v>5</v>
      </c>
      <c r="I245" s="159">
        <f>SUM([4]total_service!I245)</f>
        <v>5</v>
      </c>
      <c r="J245" s="159">
        <f>SUM([4]total_service!J245)</f>
        <v>6</v>
      </c>
      <c r="K245" s="136">
        <v>12</v>
      </c>
      <c r="L245" s="136">
        <f t="shared" si="476"/>
        <v>14</v>
      </c>
      <c r="M245" s="159">
        <f>SUM([4]total_service!M245)</f>
        <v>5</v>
      </c>
      <c r="N245" s="159">
        <f>SUM([4]total_service!N245)</f>
        <v>4</v>
      </c>
      <c r="O245" s="159">
        <f>SUM([4]total_service!O245)</f>
        <v>5</v>
      </c>
      <c r="P245" s="136">
        <v>13</v>
      </c>
      <c r="Q245" s="136">
        <f t="shared" si="479"/>
        <v>5</v>
      </c>
      <c r="R245" s="159">
        <f>SUM([4]total_service!R245)</f>
        <v>0</v>
      </c>
      <c r="S245" s="159">
        <f>SUM([4]total_service!S245)</f>
        <v>5</v>
      </c>
      <c r="T245" s="159">
        <f>SUM([4]total_service!T245)</f>
        <v>0</v>
      </c>
      <c r="U245" s="136">
        <v>12</v>
      </c>
      <c r="V245" s="136">
        <f t="shared" si="478"/>
        <v>20</v>
      </c>
      <c r="W245" s="159">
        <f>SUM([4]total_service!W245)</f>
        <v>10</v>
      </c>
      <c r="X245" s="159">
        <f>SUM([4]total_service!X245)</f>
        <v>5</v>
      </c>
      <c r="Y245" s="159">
        <f>SUM([4]total_service!Y245)</f>
        <v>5</v>
      </c>
      <c r="AA245" s="152" t="s">
        <v>373</v>
      </c>
    </row>
    <row r="246" spans="1:27">
      <c r="A246" s="80"/>
      <c r="B246" s="41" t="s">
        <v>218</v>
      </c>
      <c r="C246" s="50" t="s">
        <v>68</v>
      </c>
      <c r="D246" s="100">
        <v>25</v>
      </c>
      <c r="E246" s="136">
        <f t="shared" si="461"/>
        <v>0</v>
      </c>
      <c r="F246" s="136">
        <v>4</v>
      </c>
      <c r="G246" s="136">
        <f t="shared" si="475"/>
        <v>0</v>
      </c>
      <c r="H246" s="164">
        <f>SUM([6]total_center!H246)</f>
        <v>0</v>
      </c>
      <c r="I246" s="164">
        <f>SUM([6]total_center!I246)</f>
        <v>0</v>
      </c>
      <c r="J246" s="164">
        <f>SUM([6]total_center!J246)</f>
        <v>0</v>
      </c>
      <c r="K246" s="136">
        <v>8</v>
      </c>
      <c r="L246" s="136">
        <f t="shared" si="476"/>
        <v>0</v>
      </c>
      <c r="M246" s="164">
        <f>SUM([6]total_center!M246)</f>
        <v>0</v>
      </c>
      <c r="N246" s="164">
        <f>SUM([6]total_center!N246)</f>
        <v>0</v>
      </c>
      <c r="O246" s="164">
        <f>SUM([6]total_center!O246)</f>
        <v>0</v>
      </c>
      <c r="P246" s="136">
        <v>8</v>
      </c>
      <c r="Q246" s="136">
        <f t="shared" si="479"/>
        <v>0</v>
      </c>
      <c r="R246" s="164">
        <f>SUM([6]total_center!R246)</f>
        <v>0</v>
      </c>
      <c r="S246" s="164">
        <f>SUM([6]total_center!S246)</f>
        <v>0</v>
      </c>
      <c r="T246" s="164">
        <f>SUM([6]total_center!T246)</f>
        <v>0</v>
      </c>
      <c r="U246" s="137">
        <v>5</v>
      </c>
      <c r="V246" s="136">
        <f t="shared" si="478"/>
        <v>0</v>
      </c>
      <c r="W246" s="164">
        <f>SUM([6]total_center!W246)</f>
        <v>0</v>
      </c>
      <c r="X246" s="164">
        <f>SUM([6]total_center!X246)</f>
        <v>0</v>
      </c>
      <c r="Y246" s="164">
        <f>SUM([6]total_center!Y246)</f>
        <v>0</v>
      </c>
      <c r="AA246" s="149" t="s">
        <v>381</v>
      </c>
    </row>
    <row r="247" spans="1:27">
      <c r="A247" s="80"/>
      <c r="B247" s="41" t="s">
        <v>281</v>
      </c>
      <c r="C247" s="50" t="s">
        <v>211</v>
      </c>
      <c r="D247" s="100">
        <f t="shared" ref="D247" si="480">SUM(D248:D249)</f>
        <v>65000</v>
      </c>
      <c r="E247" s="136">
        <f t="shared" si="461"/>
        <v>58531</v>
      </c>
      <c r="F247" s="136">
        <f t="shared" ref="F247" si="481">SUM(F248:F249)</f>
        <v>16250</v>
      </c>
      <c r="G247" s="136">
        <f t="shared" ref="G247" si="482">SUM(G248:G249)</f>
        <v>27326</v>
      </c>
      <c r="H247" s="136">
        <f t="shared" ref="H247:K247" si="483">SUM(H248:H249)</f>
        <v>15</v>
      </c>
      <c r="I247" s="136">
        <f t="shared" si="483"/>
        <v>11715</v>
      </c>
      <c r="J247" s="136">
        <f t="shared" si="483"/>
        <v>15596</v>
      </c>
      <c r="K247" s="136">
        <f t="shared" si="483"/>
        <v>16250</v>
      </c>
      <c r="L247" s="136">
        <f t="shared" ref="L247:P247" si="484">SUM(L248:L249)</f>
        <v>10267</v>
      </c>
      <c r="M247" s="136">
        <f t="shared" si="484"/>
        <v>2267</v>
      </c>
      <c r="N247" s="136">
        <f t="shared" si="484"/>
        <v>0</v>
      </c>
      <c r="O247" s="136">
        <f t="shared" si="484"/>
        <v>8000</v>
      </c>
      <c r="P247" s="136">
        <f t="shared" si="484"/>
        <v>16250</v>
      </c>
      <c r="Q247" s="136">
        <f t="shared" ref="Q247:T247" si="485">SUM(Q248:Q249)</f>
        <v>9741</v>
      </c>
      <c r="R247" s="136">
        <f t="shared" si="485"/>
        <v>0</v>
      </c>
      <c r="S247" s="136">
        <f t="shared" si="485"/>
        <v>7000</v>
      </c>
      <c r="T247" s="136">
        <f t="shared" si="485"/>
        <v>2741</v>
      </c>
      <c r="U247" s="136">
        <f t="shared" ref="U247:X247" si="486">SUM(U248:U249)</f>
        <v>16250</v>
      </c>
      <c r="V247" s="136">
        <f t="shared" si="486"/>
        <v>11197</v>
      </c>
      <c r="W247" s="136">
        <f t="shared" si="486"/>
        <v>11076</v>
      </c>
      <c r="X247" s="136">
        <f t="shared" si="486"/>
        <v>80</v>
      </c>
      <c r="Y247" s="136">
        <f>SUM(Y248:Y249)</f>
        <v>41</v>
      </c>
      <c r="Z247" s="117" t="s">
        <v>349</v>
      </c>
      <c r="AA247" s="149"/>
    </row>
    <row r="248" spans="1:27">
      <c r="A248" s="80"/>
      <c r="B248" s="43" t="s">
        <v>212</v>
      </c>
      <c r="C248" s="55" t="s">
        <v>211</v>
      </c>
      <c r="D248" s="100">
        <v>25000</v>
      </c>
      <c r="E248" s="136">
        <f t="shared" si="461"/>
        <v>27846</v>
      </c>
      <c r="F248" s="136">
        <v>6250</v>
      </c>
      <c r="G248" s="136">
        <f t="shared" ref="G248:G261" si="487">SUM(H248:J248)</f>
        <v>15641</v>
      </c>
      <c r="H248" s="164">
        <f>SUM([6]total_center!H248)</f>
        <v>15</v>
      </c>
      <c r="I248" s="164">
        <f>SUM([6]total_center!I248)</f>
        <v>30</v>
      </c>
      <c r="J248" s="164">
        <f>SUM([6]total_center!J248)</f>
        <v>15596</v>
      </c>
      <c r="K248" s="136">
        <v>6250</v>
      </c>
      <c r="L248" s="136">
        <f>SUM(M248:O248)</f>
        <v>2267</v>
      </c>
      <c r="M248" s="164">
        <f>SUM([6]total_center!M248)</f>
        <v>2267</v>
      </c>
      <c r="N248" s="164">
        <f>SUM([6]total_center!N248)</f>
        <v>0</v>
      </c>
      <c r="O248" s="164">
        <f>SUM([6]total_center!O248)</f>
        <v>0</v>
      </c>
      <c r="P248" s="136">
        <v>6250</v>
      </c>
      <c r="Q248" s="136">
        <f t="shared" ref="Q248:Q249" si="488">SUM(R248:T248)</f>
        <v>9741</v>
      </c>
      <c r="R248" s="164">
        <f>SUM([6]total_center!R248)</f>
        <v>0</v>
      </c>
      <c r="S248" s="164">
        <f>SUM([6]total_center!S248)</f>
        <v>7000</v>
      </c>
      <c r="T248" s="164">
        <f>SUM([6]total_center!T248)</f>
        <v>2741</v>
      </c>
      <c r="U248" s="137">
        <v>6250</v>
      </c>
      <c r="V248" s="136">
        <f t="shared" ref="V248:V249" si="489">SUM(W248:Y248)</f>
        <v>197</v>
      </c>
      <c r="W248" s="164">
        <f>SUM([6]total_center!W248)</f>
        <v>76</v>
      </c>
      <c r="X248" s="164">
        <f>SUM([6]total_center!X248)</f>
        <v>80</v>
      </c>
      <c r="Y248" s="164">
        <f>SUM([6]total_center!Y248)</f>
        <v>41</v>
      </c>
      <c r="AA248" s="149" t="s">
        <v>381</v>
      </c>
    </row>
    <row r="249" spans="1:27">
      <c r="A249" s="81"/>
      <c r="B249" s="43" t="s">
        <v>213</v>
      </c>
      <c r="C249" s="55" t="s">
        <v>211</v>
      </c>
      <c r="D249" s="100">
        <v>40000</v>
      </c>
      <c r="E249" s="136">
        <f t="shared" si="461"/>
        <v>30685</v>
      </c>
      <c r="F249" s="136">
        <v>10000</v>
      </c>
      <c r="G249" s="136">
        <f t="shared" si="487"/>
        <v>11685</v>
      </c>
      <c r="H249" s="161">
        <f>SUM([5]total_infor!H249)</f>
        <v>0</v>
      </c>
      <c r="I249" s="161">
        <f>SUM([5]total_infor!I249)</f>
        <v>11685</v>
      </c>
      <c r="J249" s="161">
        <f>SUM([5]total_infor!J249)</f>
        <v>0</v>
      </c>
      <c r="K249" s="136">
        <v>10000</v>
      </c>
      <c r="L249" s="136">
        <f>SUM(M249:O249)</f>
        <v>8000</v>
      </c>
      <c r="M249" s="161">
        <f>SUM([5]total_infor!M249)</f>
        <v>0</v>
      </c>
      <c r="N249" s="161">
        <f>SUM([5]total_infor!N249)</f>
        <v>0</v>
      </c>
      <c r="O249" s="161">
        <f>SUM([5]total_infor!O249)</f>
        <v>8000</v>
      </c>
      <c r="P249" s="136">
        <v>10000</v>
      </c>
      <c r="Q249" s="136">
        <f t="shared" si="488"/>
        <v>0</v>
      </c>
      <c r="R249" s="161">
        <f>SUM([5]total_infor!R249)</f>
        <v>0</v>
      </c>
      <c r="S249" s="161">
        <f>SUM([5]total_infor!S249)</f>
        <v>0</v>
      </c>
      <c r="T249" s="161">
        <f>SUM([5]total_infor!T249)</f>
        <v>0</v>
      </c>
      <c r="U249" s="137">
        <v>10000</v>
      </c>
      <c r="V249" s="136">
        <f t="shared" si="489"/>
        <v>11000</v>
      </c>
      <c r="W249" s="161">
        <f>SUM([5]total_infor!W249)</f>
        <v>11000</v>
      </c>
      <c r="X249" s="161">
        <f>SUM([5]total_infor!X249)</f>
        <v>0</v>
      </c>
      <c r="Y249" s="161">
        <f>SUM([5]total_infor!Y249)</f>
        <v>0</v>
      </c>
      <c r="AA249" s="149" t="s">
        <v>375</v>
      </c>
    </row>
    <row r="250" spans="1:27">
      <c r="A250" s="112"/>
      <c r="B250" s="113" t="s">
        <v>220</v>
      </c>
      <c r="C250" s="90" t="s">
        <v>94</v>
      </c>
      <c r="D250" s="157">
        <f t="shared" ref="D250" si="490">SUM(D251)</f>
        <v>10</v>
      </c>
      <c r="E250" s="136">
        <f t="shared" si="461"/>
        <v>13</v>
      </c>
      <c r="F250" s="140">
        <f t="shared" ref="F250" si="491">SUM(F251)</f>
        <v>5</v>
      </c>
      <c r="G250" s="140">
        <f t="shared" ref="G250:J250" si="492">SUM(G251)</f>
        <v>7</v>
      </c>
      <c r="H250" s="140">
        <f t="shared" si="492"/>
        <v>0</v>
      </c>
      <c r="I250" s="140">
        <f t="shared" si="492"/>
        <v>0</v>
      </c>
      <c r="J250" s="140">
        <f t="shared" si="492"/>
        <v>7</v>
      </c>
      <c r="K250" s="140">
        <f t="shared" ref="K250" si="493">SUM(K251)</f>
        <v>0</v>
      </c>
      <c r="L250" s="140">
        <f t="shared" ref="L250:P250" si="494">SUM(L251)</f>
        <v>0</v>
      </c>
      <c r="M250" s="140">
        <f t="shared" si="494"/>
        <v>0</v>
      </c>
      <c r="N250" s="140">
        <f t="shared" si="494"/>
        <v>0</v>
      </c>
      <c r="O250" s="140">
        <f t="shared" si="494"/>
        <v>0</v>
      </c>
      <c r="P250" s="140">
        <f t="shared" si="494"/>
        <v>5</v>
      </c>
      <c r="Q250" s="140">
        <f t="shared" ref="Q250:T250" si="495">SUM(Q251)</f>
        <v>6</v>
      </c>
      <c r="R250" s="140">
        <f t="shared" si="495"/>
        <v>0</v>
      </c>
      <c r="S250" s="140">
        <f t="shared" si="495"/>
        <v>0</v>
      </c>
      <c r="T250" s="140">
        <f t="shared" si="495"/>
        <v>6</v>
      </c>
      <c r="U250" s="140">
        <f t="shared" ref="U250:X250" si="496">SUM(U251)</f>
        <v>0</v>
      </c>
      <c r="V250" s="140">
        <f t="shared" si="496"/>
        <v>0</v>
      </c>
      <c r="W250" s="140">
        <f t="shared" si="496"/>
        <v>0</v>
      </c>
      <c r="X250" s="140">
        <f t="shared" si="496"/>
        <v>0</v>
      </c>
      <c r="Y250" s="140">
        <f>SUM(Y251)</f>
        <v>0</v>
      </c>
      <c r="Z250" s="117" t="s">
        <v>350</v>
      </c>
      <c r="AA250" s="149"/>
    </row>
    <row r="251" spans="1:27">
      <c r="A251" s="80"/>
      <c r="B251" s="43" t="s">
        <v>219</v>
      </c>
      <c r="C251" s="55" t="s">
        <v>94</v>
      </c>
      <c r="D251" s="100">
        <v>10</v>
      </c>
      <c r="E251" s="136">
        <f t="shared" si="461"/>
        <v>13</v>
      </c>
      <c r="F251" s="136">
        <v>5</v>
      </c>
      <c r="G251" s="136">
        <f t="shared" si="487"/>
        <v>7</v>
      </c>
      <c r="H251" s="161">
        <f>SUM([5]total_infor!H251)</f>
        <v>0</v>
      </c>
      <c r="I251" s="161">
        <f>SUM([5]total_infor!I251)</f>
        <v>0</v>
      </c>
      <c r="J251" s="161">
        <f>SUM([5]total_infor!J251)</f>
        <v>7</v>
      </c>
      <c r="K251" s="136">
        <v>0</v>
      </c>
      <c r="L251" s="136">
        <f>SUM(M251:O251)</f>
        <v>0</v>
      </c>
      <c r="M251" s="161">
        <f>SUM([5]total_infor!M251)</f>
        <v>0</v>
      </c>
      <c r="N251" s="161">
        <f>SUM([5]total_infor!N251)</f>
        <v>0</v>
      </c>
      <c r="O251" s="161">
        <f>SUM([5]total_infor!O251)</f>
        <v>0</v>
      </c>
      <c r="P251" s="136">
        <v>5</v>
      </c>
      <c r="Q251" s="136">
        <f t="shared" ref="Q251" si="497">SUM(R251:T251)</f>
        <v>6</v>
      </c>
      <c r="R251" s="161">
        <f>SUM([5]total_infor!R251)</f>
        <v>0</v>
      </c>
      <c r="S251" s="161">
        <f>SUM([5]total_infor!S251)</f>
        <v>0</v>
      </c>
      <c r="T251" s="161">
        <f>SUM([5]total_infor!T251)</f>
        <v>6</v>
      </c>
      <c r="U251" s="137">
        <v>0</v>
      </c>
      <c r="V251" s="136">
        <f t="shared" ref="V251" si="498">SUM(W251:Y251)</f>
        <v>0</v>
      </c>
      <c r="W251" s="161">
        <f>SUM([5]total_infor!W251)</f>
        <v>0</v>
      </c>
      <c r="X251" s="161">
        <f>SUM([5]total_infor!X251)</f>
        <v>0</v>
      </c>
      <c r="Y251" s="161">
        <f>SUM([5]total_infor!Y251)</f>
        <v>0</v>
      </c>
      <c r="AA251" s="149" t="s">
        <v>375</v>
      </c>
    </row>
    <row r="252" spans="1:27" ht="21" customHeight="1">
      <c r="A252" s="112"/>
      <c r="B252" s="146" t="s">
        <v>282</v>
      </c>
      <c r="C252" s="55" t="s">
        <v>214</v>
      </c>
      <c r="D252" s="100">
        <f t="shared" ref="D252" si="499">SUM(D253:D255)</f>
        <v>390</v>
      </c>
      <c r="E252" s="136">
        <f t="shared" si="461"/>
        <v>468</v>
      </c>
      <c r="F252" s="136">
        <f t="shared" ref="F252" si="500">SUM(F253:F255)</f>
        <v>102</v>
      </c>
      <c r="G252" s="136">
        <f t="shared" ref="G252:K252" si="501">SUM(G253:G255)</f>
        <v>105</v>
      </c>
      <c r="H252" s="136">
        <f t="shared" si="501"/>
        <v>0</v>
      </c>
      <c r="I252" s="136">
        <f t="shared" si="501"/>
        <v>71</v>
      </c>
      <c r="J252" s="136">
        <f t="shared" si="501"/>
        <v>34</v>
      </c>
      <c r="K252" s="136">
        <f t="shared" si="501"/>
        <v>96</v>
      </c>
      <c r="L252" s="136">
        <f t="shared" ref="L252:P252" si="502">SUM(L253:L255)</f>
        <v>121</v>
      </c>
      <c r="M252" s="136">
        <f t="shared" si="502"/>
        <v>26</v>
      </c>
      <c r="N252" s="136">
        <f t="shared" si="502"/>
        <v>64</v>
      </c>
      <c r="O252" s="136">
        <f t="shared" si="502"/>
        <v>31</v>
      </c>
      <c r="P252" s="136">
        <f t="shared" si="502"/>
        <v>96</v>
      </c>
      <c r="Q252" s="136">
        <f t="shared" ref="Q252:T252" si="503">SUM(Q253:Q255)</f>
        <v>145</v>
      </c>
      <c r="R252" s="136">
        <f t="shared" si="503"/>
        <v>59</v>
      </c>
      <c r="S252" s="136">
        <f t="shared" si="503"/>
        <v>49</v>
      </c>
      <c r="T252" s="136">
        <f t="shared" si="503"/>
        <v>37</v>
      </c>
      <c r="U252" s="136">
        <f t="shared" ref="U252:X252" si="504">SUM(U253:U255)</f>
        <v>96</v>
      </c>
      <c r="V252" s="136">
        <f t="shared" si="504"/>
        <v>97</v>
      </c>
      <c r="W252" s="136">
        <f t="shared" si="504"/>
        <v>48</v>
      </c>
      <c r="X252" s="136">
        <f t="shared" si="504"/>
        <v>18</v>
      </c>
      <c r="Y252" s="136">
        <f>SUM(Y253:Y255)</f>
        <v>31</v>
      </c>
      <c r="Z252" s="117" t="s">
        <v>352</v>
      </c>
      <c r="AA252" s="149"/>
    </row>
    <row r="253" spans="1:27">
      <c r="A253" s="82"/>
      <c r="B253" s="42" t="s">
        <v>284</v>
      </c>
      <c r="C253" s="57" t="s">
        <v>215</v>
      </c>
      <c r="D253" s="168">
        <v>6</v>
      </c>
      <c r="E253" s="136">
        <f t="shared" si="461"/>
        <v>7</v>
      </c>
      <c r="F253" s="138">
        <v>6</v>
      </c>
      <c r="G253" s="136">
        <f t="shared" si="487"/>
        <v>3</v>
      </c>
      <c r="H253" s="164">
        <f>SUM([6]total_center!H253)</f>
        <v>0</v>
      </c>
      <c r="I253" s="164">
        <f>SUM([6]total_center!I253)</f>
        <v>3</v>
      </c>
      <c r="J253" s="164">
        <f>SUM([6]total_center!J253)</f>
        <v>0</v>
      </c>
      <c r="K253" s="138">
        <v>0</v>
      </c>
      <c r="L253" s="136">
        <f t="shared" ref="L253:L255" si="505">SUM(M253:O253)</f>
        <v>1</v>
      </c>
      <c r="M253" s="164">
        <f>SUM([6]total_center!M253)</f>
        <v>0</v>
      </c>
      <c r="N253" s="164">
        <f>SUM([6]total_center!N253)</f>
        <v>1</v>
      </c>
      <c r="O253" s="164">
        <f>SUM([6]total_center!O253)</f>
        <v>0</v>
      </c>
      <c r="P253" s="138">
        <v>0</v>
      </c>
      <c r="Q253" s="136">
        <f t="shared" ref="Q253:Q255" si="506">SUM(R253:T253)</f>
        <v>2</v>
      </c>
      <c r="R253" s="164">
        <f>SUM([6]total_center!R253)</f>
        <v>2</v>
      </c>
      <c r="S253" s="164">
        <f>SUM([6]total_center!S253)</f>
        <v>0</v>
      </c>
      <c r="T253" s="164">
        <f>SUM([6]total_center!T253)</f>
        <v>0</v>
      </c>
      <c r="U253" s="144">
        <v>0</v>
      </c>
      <c r="V253" s="136">
        <f t="shared" ref="V253:V255" si="507">SUM(W253:Y253)</f>
        <v>1</v>
      </c>
      <c r="W253" s="164">
        <f>SUM([6]total_center!W253)</f>
        <v>0</v>
      </c>
      <c r="X253" s="164">
        <f>SUM([6]total_center!X253)</f>
        <v>0</v>
      </c>
      <c r="Y253" s="164">
        <f>SUM([6]total_center!Y253)</f>
        <v>1</v>
      </c>
      <c r="AA253" s="149" t="s">
        <v>381</v>
      </c>
    </row>
    <row r="254" spans="1:27" ht="34.5">
      <c r="A254" s="80"/>
      <c r="B254" s="43" t="s">
        <v>285</v>
      </c>
      <c r="C254" s="55" t="s">
        <v>25</v>
      </c>
      <c r="D254" s="100">
        <v>24</v>
      </c>
      <c r="E254" s="136">
        <f t="shared" si="461"/>
        <v>163</v>
      </c>
      <c r="F254" s="136">
        <v>6</v>
      </c>
      <c r="G254" s="136">
        <f t="shared" si="487"/>
        <v>38</v>
      </c>
      <c r="H254" s="164">
        <f>SUM([6]total_center!H254)</f>
        <v>0</v>
      </c>
      <c r="I254" s="164">
        <f>SUM([6]total_center!I254)</f>
        <v>20</v>
      </c>
      <c r="J254" s="164">
        <f>SUM([6]total_center!J254)</f>
        <v>18</v>
      </c>
      <c r="K254" s="136">
        <v>6</v>
      </c>
      <c r="L254" s="136">
        <f t="shared" si="505"/>
        <v>40</v>
      </c>
      <c r="M254" s="164">
        <f>SUM([6]total_center!M254)</f>
        <v>16</v>
      </c>
      <c r="N254" s="164">
        <f>SUM([6]total_center!N254)</f>
        <v>16</v>
      </c>
      <c r="O254" s="164">
        <f>SUM([6]total_center!O254)</f>
        <v>8</v>
      </c>
      <c r="P254" s="136">
        <v>6</v>
      </c>
      <c r="Q254" s="136">
        <f t="shared" si="506"/>
        <v>54</v>
      </c>
      <c r="R254" s="164">
        <f>SUM([6]total_center!R254)</f>
        <v>16</v>
      </c>
      <c r="S254" s="164">
        <f>SUM([6]total_center!S254)</f>
        <v>14</v>
      </c>
      <c r="T254" s="164">
        <f>SUM([6]total_center!T254)</f>
        <v>24</v>
      </c>
      <c r="U254" s="136">
        <v>6</v>
      </c>
      <c r="V254" s="136">
        <f t="shared" si="507"/>
        <v>31</v>
      </c>
      <c r="W254" s="164">
        <f>SUM([6]total_center!W254)</f>
        <v>16</v>
      </c>
      <c r="X254" s="164">
        <f>SUM([6]total_center!X254)</f>
        <v>6</v>
      </c>
      <c r="Y254" s="164">
        <f>SUM([6]total_center!Y254)</f>
        <v>9</v>
      </c>
      <c r="AA254" s="149" t="s">
        <v>381</v>
      </c>
    </row>
    <row r="255" spans="1:27">
      <c r="A255" s="80"/>
      <c r="B255" s="111" t="s">
        <v>286</v>
      </c>
      <c r="C255" s="61" t="s">
        <v>25</v>
      </c>
      <c r="D255" s="157">
        <v>360</v>
      </c>
      <c r="E255" s="136">
        <f t="shared" si="461"/>
        <v>298</v>
      </c>
      <c r="F255" s="140">
        <v>90</v>
      </c>
      <c r="G255" s="136">
        <f t="shared" si="487"/>
        <v>64</v>
      </c>
      <c r="H255" s="164">
        <f>SUM([6]total_center!H255)</f>
        <v>0</v>
      </c>
      <c r="I255" s="164">
        <f>SUM([6]total_center!I255)</f>
        <v>48</v>
      </c>
      <c r="J255" s="164">
        <f>SUM([6]total_center!J255)</f>
        <v>16</v>
      </c>
      <c r="K255" s="140">
        <v>90</v>
      </c>
      <c r="L255" s="136">
        <f t="shared" si="505"/>
        <v>80</v>
      </c>
      <c r="M255" s="164">
        <f>SUM([6]total_center!M255)</f>
        <v>10</v>
      </c>
      <c r="N255" s="164">
        <f>SUM([6]total_center!N255)</f>
        <v>47</v>
      </c>
      <c r="O255" s="164">
        <f>SUM([6]total_center!O255)</f>
        <v>23</v>
      </c>
      <c r="P255" s="140">
        <v>90</v>
      </c>
      <c r="Q255" s="136">
        <f t="shared" si="506"/>
        <v>89</v>
      </c>
      <c r="R255" s="164">
        <f>SUM([6]total_center!R255)</f>
        <v>41</v>
      </c>
      <c r="S255" s="164">
        <f>SUM([6]total_center!S255)</f>
        <v>35</v>
      </c>
      <c r="T255" s="164">
        <f>SUM([6]total_center!T255)</f>
        <v>13</v>
      </c>
      <c r="U255" s="141">
        <v>90</v>
      </c>
      <c r="V255" s="136">
        <f t="shared" si="507"/>
        <v>65</v>
      </c>
      <c r="W255" s="164">
        <f>SUM([6]total_center!W255)</f>
        <v>32</v>
      </c>
      <c r="X255" s="164">
        <f>SUM([6]total_center!X255)</f>
        <v>12</v>
      </c>
      <c r="Y255" s="164">
        <f>SUM([6]total_center!Y255)</f>
        <v>21</v>
      </c>
      <c r="AA255" s="149" t="s">
        <v>381</v>
      </c>
    </row>
    <row r="256" spans="1:27" ht="34.5">
      <c r="A256" s="80"/>
      <c r="B256" s="44" t="s">
        <v>283</v>
      </c>
      <c r="C256" s="55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56"/>
      <c r="V256" s="100"/>
      <c r="W256" s="100"/>
      <c r="X256" s="70"/>
      <c r="Y256" s="70"/>
      <c r="AA256" s="149"/>
    </row>
    <row r="257" spans="1:27" s="84" customFormat="1">
      <c r="A257" s="83"/>
      <c r="B257" s="83" t="s">
        <v>287</v>
      </c>
      <c r="C257" s="49" t="s">
        <v>129</v>
      </c>
      <c r="D257" s="110">
        <f>SUM(D258:D259)</f>
        <v>296400</v>
      </c>
      <c r="E257" s="136">
        <f t="shared" ref="E257:E261" si="508">SUM(G257,L257,Q257,V257)</f>
        <v>469179</v>
      </c>
      <c r="F257" s="139">
        <f>SUM(F258:F259)</f>
        <v>74100</v>
      </c>
      <c r="G257" s="139">
        <f t="shared" ref="G257:J257" si="509">SUM(G258:G259)</f>
        <v>81833</v>
      </c>
      <c r="H257" s="139">
        <f t="shared" si="509"/>
        <v>26239</v>
      </c>
      <c r="I257" s="139">
        <f t="shared" si="509"/>
        <v>25542</v>
      </c>
      <c r="J257" s="139">
        <f t="shared" si="509"/>
        <v>30052</v>
      </c>
      <c r="K257" s="139">
        <f>SUM(K258:K259)</f>
        <v>74100</v>
      </c>
      <c r="L257" s="139">
        <f t="shared" ref="L257:O257" si="510">SUM(L258:L259)</f>
        <v>112653</v>
      </c>
      <c r="M257" s="139">
        <f t="shared" si="510"/>
        <v>20835</v>
      </c>
      <c r="N257" s="139">
        <f t="shared" si="510"/>
        <v>69807</v>
      </c>
      <c r="O257" s="139">
        <f t="shared" si="510"/>
        <v>22011</v>
      </c>
      <c r="P257" s="139">
        <f>SUM(P258:P259)</f>
        <v>74100</v>
      </c>
      <c r="Q257" s="139">
        <f t="shared" ref="Q257:T257" si="511">SUM(Q258:Q259)</f>
        <v>115037</v>
      </c>
      <c r="R257" s="139">
        <f t="shared" si="511"/>
        <v>36040</v>
      </c>
      <c r="S257" s="139">
        <f t="shared" si="511"/>
        <v>48745</v>
      </c>
      <c r="T257" s="139">
        <f t="shared" si="511"/>
        <v>30252</v>
      </c>
      <c r="U257" s="139">
        <f>SUM(U258:U259)</f>
        <v>74100</v>
      </c>
      <c r="V257" s="139">
        <f t="shared" ref="V257:X257" si="512">SUM(V258:V259)</f>
        <v>159656</v>
      </c>
      <c r="W257" s="139">
        <f t="shared" si="512"/>
        <v>42592</v>
      </c>
      <c r="X257" s="139">
        <f t="shared" si="512"/>
        <v>70424</v>
      </c>
      <c r="Y257" s="139">
        <f>SUM(Y258:Y259)</f>
        <v>46640</v>
      </c>
      <c r="Z257" s="117" t="s">
        <v>353</v>
      </c>
      <c r="AA257" s="151"/>
    </row>
    <row r="258" spans="1:27" s="84" customFormat="1">
      <c r="A258" s="83"/>
      <c r="B258" s="83" t="s">
        <v>221</v>
      </c>
      <c r="C258" s="49" t="s">
        <v>129</v>
      </c>
      <c r="D258" s="110">
        <v>276000</v>
      </c>
      <c r="E258" s="136">
        <f t="shared" si="508"/>
        <v>285289</v>
      </c>
      <c r="F258" s="139">
        <v>69000</v>
      </c>
      <c r="G258" s="136">
        <f t="shared" si="487"/>
        <v>73096</v>
      </c>
      <c r="H258" s="164">
        <f>SUM([6]total_center!H258)</f>
        <v>26239</v>
      </c>
      <c r="I258" s="164">
        <f>SUM([6]total_center!I258)</f>
        <v>24258</v>
      </c>
      <c r="J258" s="164">
        <f>SUM([6]total_center!J258)</f>
        <v>22599</v>
      </c>
      <c r="K258" s="139">
        <v>69000</v>
      </c>
      <c r="L258" s="136">
        <f t="shared" ref="L258:L261" si="513">SUM(M258:O258)</f>
        <v>64972</v>
      </c>
      <c r="M258" s="164">
        <f>SUM([6]total_center!M258)</f>
        <v>19800</v>
      </c>
      <c r="N258" s="164">
        <f>SUM([6]total_center!N258)</f>
        <v>24930</v>
      </c>
      <c r="O258" s="164">
        <f>SUM([6]total_center!O258)</f>
        <v>20242</v>
      </c>
      <c r="P258" s="139">
        <v>69000</v>
      </c>
      <c r="Q258" s="136">
        <f t="shared" ref="Q258:Q261" si="514">SUM(R258:T258)</f>
        <v>70012</v>
      </c>
      <c r="R258" s="164">
        <f>SUM([6]total_center!R258)</f>
        <v>19455</v>
      </c>
      <c r="S258" s="164">
        <f>SUM([6]total_center!S258)</f>
        <v>23445</v>
      </c>
      <c r="T258" s="164">
        <f>SUM([6]total_center!T258)</f>
        <v>27112</v>
      </c>
      <c r="U258" s="142">
        <v>69000</v>
      </c>
      <c r="V258" s="136">
        <f t="shared" ref="V258:V261" si="515">SUM(W258:Y258)</f>
        <v>77209</v>
      </c>
      <c r="W258" s="164">
        <f>SUM([6]total_center!W258)</f>
        <v>26063</v>
      </c>
      <c r="X258" s="164">
        <f>SUM([6]total_center!X258)</f>
        <v>29996</v>
      </c>
      <c r="Y258" s="164">
        <f>SUM([6]total_center!Y258)</f>
        <v>21150</v>
      </c>
      <c r="Z258" s="116"/>
      <c r="AA258" s="151" t="s">
        <v>381</v>
      </c>
    </row>
    <row r="259" spans="1:27" s="84" customFormat="1">
      <c r="A259" s="83"/>
      <c r="B259" s="83" t="s">
        <v>265</v>
      </c>
      <c r="C259" s="49" t="s">
        <v>129</v>
      </c>
      <c r="D259" s="110">
        <v>20400</v>
      </c>
      <c r="E259" s="136">
        <f t="shared" si="508"/>
        <v>183890</v>
      </c>
      <c r="F259" s="139">
        <v>5100</v>
      </c>
      <c r="G259" s="136">
        <f t="shared" si="487"/>
        <v>8737</v>
      </c>
      <c r="H259" s="159">
        <f>SUM([4]total_service!H259)</f>
        <v>0</v>
      </c>
      <c r="I259" s="159">
        <f>SUM([4]total_service!I259)</f>
        <v>1284</v>
      </c>
      <c r="J259" s="159">
        <f>SUM([4]total_service!J259)</f>
        <v>7453</v>
      </c>
      <c r="K259" s="139">
        <v>5100</v>
      </c>
      <c r="L259" s="136">
        <f t="shared" si="513"/>
        <v>47681</v>
      </c>
      <c r="M259" s="159">
        <f>SUM([4]total_service!M259)</f>
        <v>1035</v>
      </c>
      <c r="N259" s="159">
        <f>SUM([4]total_service!N259)</f>
        <v>44877</v>
      </c>
      <c r="O259" s="159">
        <f>SUM([4]total_service!O259)</f>
        <v>1769</v>
      </c>
      <c r="P259" s="139">
        <v>5100</v>
      </c>
      <c r="Q259" s="136">
        <f t="shared" si="514"/>
        <v>45025</v>
      </c>
      <c r="R259" s="159">
        <f>SUM([4]total_service!R259)</f>
        <v>16585</v>
      </c>
      <c r="S259" s="159">
        <f>SUM([4]total_service!S259)</f>
        <v>25300</v>
      </c>
      <c r="T259" s="159">
        <f>SUM([4]total_service!T259)</f>
        <v>3140</v>
      </c>
      <c r="U259" s="142">
        <v>5100</v>
      </c>
      <c r="V259" s="136">
        <f t="shared" si="515"/>
        <v>82447</v>
      </c>
      <c r="W259" s="159">
        <f>SUM([4]total_service!W259)</f>
        <v>16529</v>
      </c>
      <c r="X259" s="159">
        <f>SUM([4]total_service!X259)</f>
        <v>40428</v>
      </c>
      <c r="Y259" s="159">
        <f>SUM([4]total_service!Y259)</f>
        <v>25490</v>
      </c>
      <c r="Z259" s="116"/>
      <c r="AA259" s="151" t="s">
        <v>383</v>
      </c>
    </row>
    <row r="260" spans="1:27" s="84" customFormat="1" ht="34.5">
      <c r="A260" s="83"/>
      <c r="B260" s="83" t="s">
        <v>288</v>
      </c>
      <c r="C260" s="49" t="s">
        <v>25</v>
      </c>
      <c r="D260" s="110">
        <v>4</v>
      </c>
      <c r="E260" s="136">
        <f t="shared" si="508"/>
        <v>5</v>
      </c>
      <c r="F260" s="139">
        <v>1</v>
      </c>
      <c r="G260" s="136">
        <f t="shared" si="487"/>
        <v>0</v>
      </c>
      <c r="H260" s="164">
        <f>SUM([6]total_center!H260)</f>
        <v>0</v>
      </c>
      <c r="I260" s="164">
        <f>SUM([6]total_center!I260)</f>
        <v>0</v>
      </c>
      <c r="J260" s="164">
        <f>SUM([6]total_center!J260)</f>
        <v>0</v>
      </c>
      <c r="K260" s="139">
        <v>1</v>
      </c>
      <c r="L260" s="136">
        <f t="shared" si="513"/>
        <v>1</v>
      </c>
      <c r="M260" s="164">
        <f>SUM([6]total_center!M260)</f>
        <v>0</v>
      </c>
      <c r="N260" s="164">
        <f>SUM([6]total_center!N260)</f>
        <v>1</v>
      </c>
      <c r="O260" s="164">
        <f>SUM([6]total_center!O260)</f>
        <v>0</v>
      </c>
      <c r="P260" s="139">
        <v>1</v>
      </c>
      <c r="Q260" s="136">
        <f t="shared" si="514"/>
        <v>1</v>
      </c>
      <c r="R260" s="164">
        <f>SUM([6]total_center!R260)</f>
        <v>0</v>
      </c>
      <c r="S260" s="164">
        <f>SUM([6]total_center!S260)</f>
        <v>0</v>
      </c>
      <c r="T260" s="164">
        <f>SUM([6]total_center!T260)</f>
        <v>1</v>
      </c>
      <c r="U260" s="139">
        <v>1</v>
      </c>
      <c r="V260" s="136">
        <f t="shared" si="515"/>
        <v>3</v>
      </c>
      <c r="W260" s="164">
        <f>SUM([6]total_center!W260)</f>
        <v>1</v>
      </c>
      <c r="X260" s="164">
        <f>SUM([6]total_center!X260)</f>
        <v>2</v>
      </c>
      <c r="Y260" s="164">
        <f>SUM([6]total_center!Y260)</f>
        <v>0</v>
      </c>
      <c r="Z260" s="116"/>
      <c r="AA260" s="151" t="s">
        <v>381</v>
      </c>
    </row>
    <row r="261" spans="1:27" s="84" customFormat="1">
      <c r="A261" s="131"/>
      <c r="B261" s="131" t="s">
        <v>289</v>
      </c>
      <c r="C261" s="132" t="s">
        <v>25</v>
      </c>
      <c r="D261" s="170">
        <v>1</v>
      </c>
      <c r="E261" s="136">
        <f t="shared" si="508"/>
        <v>1</v>
      </c>
      <c r="F261" s="145">
        <v>0</v>
      </c>
      <c r="G261" s="136">
        <f t="shared" si="487"/>
        <v>0</v>
      </c>
      <c r="H261" s="164">
        <f>SUM([6]total_center!H261)</f>
        <v>0</v>
      </c>
      <c r="I261" s="164">
        <f>SUM([6]total_center!I261)</f>
        <v>0</v>
      </c>
      <c r="J261" s="164">
        <f>SUM([6]total_center!J261)</f>
        <v>0</v>
      </c>
      <c r="K261" s="145">
        <v>1</v>
      </c>
      <c r="L261" s="136">
        <f t="shared" si="513"/>
        <v>1</v>
      </c>
      <c r="M261" s="164">
        <f>SUM([6]total_center!M261)</f>
        <v>0</v>
      </c>
      <c r="N261" s="164">
        <f>SUM([6]total_center!N261)</f>
        <v>1</v>
      </c>
      <c r="O261" s="164">
        <f>SUM([6]total_center!O261)</f>
        <v>0</v>
      </c>
      <c r="P261" s="145">
        <v>0</v>
      </c>
      <c r="Q261" s="136">
        <f t="shared" si="514"/>
        <v>0</v>
      </c>
      <c r="R261" s="164">
        <f>SUM([6]total_center!R261)</f>
        <v>0</v>
      </c>
      <c r="S261" s="164">
        <f>SUM([6]total_center!S261)</f>
        <v>0</v>
      </c>
      <c r="T261" s="164">
        <f>SUM([6]total_center!T261)</f>
        <v>0</v>
      </c>
      <c r="U261" s="145">
        <v>0</v>
      </c>
      <c r="V261" s="136">
        <f t="shared" si="515"/>
        <v>0</v>
      </c>
      <c r="W261" s="164">
        <f>SUM([6]total_center!W261)</f>
        <v>0</v>
      </c>
      <c r="X261" s="164">
        <f>SUM([6]total_center!X261)</f>
        <v>0</v>
      </c>
      <c r="Y261" s="164">
        <f>SUM([6]total_center!Y261)</f>
        <v>0</v>
      </c>
      <c r="Z261" s="116"/>
      <c r="AA261" s="151" t="s">
        <v>381</v>
      </c>
    </row>
    <row r="262" spans="1:27">
      <c r="AA262" s="149"/>
    </row>
    <row r="263" spans="1:27">
      <c r="B263" s="105" t="s">
        <v>355</v>
      </c>
      <c r="AA263" s="149"/>
    </row>
    <row r="264" spans="1:27">
      <c r="B264" s="105"/>
      <c r="D264" s="172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V264" s="64"/>
      <c r="W264" s="64"/>
      <c r="X264" s="64"/>
      <c r="Y264" s="64"/>
    </row>
    <row r="265" spans="1:27" ht="18.75">
      <c r="B265" s="174" t="s">
        <v>385</v>
      </c>
    </row>
    <row r="266" spans="1:27">
      <c r="B266" s="173" t="s">
        <v>387</v>
      </c>
    </row>
    <row r="267" spans="1:27">
      <c r="B267" s="173" t="s">
        <v>388</v>
      </c>
    </row>
    <row r="268" spans="1:27">
      <c r="B268" s="173" t="s">
        <v>389</v>
      </c>
    </row>
    <row r="269" spans="1:27">
      <c r="B269" s="173" t="s">
        <v>392</v>
      </c>
    </row>
    <row r="270" spans="1:27">
      <c r="B270" s="173" t="s">
        <v>396</v>
      </c>
    </row>
    <row r="271" spans="1:27">
      <c r="B271" s="173" t="s">
        <v>397</v>
      </c>
    </row>
    <row r="272" spans="1:27">
      <c r="B272" s="173" t="s">
        <v>398</v>
      </c>
    </row>
    <row r="273" spans="2:2">
      <c r="B273" s="173" t="s">
        <v>399</v>
      </c>
    </row>
    <row r="274" spans="2:2">
      <c r="B274" s="173" t="s">
        <v>400</v>
      </c>
    </row>
    <row r="275" spans="2:2">
      <c r="B275" s="178" t="s">
        <v>401</v>
      </c>
    </row>
    <row r="276" spans="2:2">
      <c r="B276" s="64" t="s">
        <v>402</v>
      </c>
    </row>
    <row r="277" spans="2:2">
      <c r="B277" s="64" t="s">
        <v>403</v>
      </c>
    </row>
  </sheetData>
  <mergeCells count="13">
    <mergeCell ref="W4:Y4"/>
    <mergeCell ref="A55:Y55"/>
    <mergeCell ref="B6:U6"/>
    <mergeCell ref="A222:U222"/>
    <mergeCell ref="A1:U1"/>
    <mergeCell ref="A2:U2"/>
    <mergeCell ref="A3:A5"/>
    <mergeCell ref="C4:C5"/>
    <mergeCell ref="D4:D5"/>
    <mergeCell ref="E4:E5"/>
    <mergeCell ref="H4:J4"/>
    <mergeCell ref="R4:T4"/>
    <mergeCell ref="M4:O4"/>
  </mergeCells>
  <conditionalFormatting sqref="G18 L18 Q18 V18 L76">
    <cfRule type="cellIs" dxfId="834" priority="854" operator="lessThan">
      <formula>1000</formula>
    </cfRule>
    <cfRule type="cellIs" dxfId="833" priority="853" operator="lessThan">
      <formula>1000</formula>
    </cfRule>
  </conditionalFormatting>
  <conditionalFormatting sqref="G19 L19 Q19 V19">
    <cfRule type="cellIs" dxfId="832" priority="852" operator="lessThan">
      <formula>550</formula>
    </cfRule>
    <cfRule type="cellIs" dxfId="831" priority="851" operator="lessThan">
      <formula>550</formula>
    </cfRule>
  </conditionalFormatting>
  <conditionalFormatting sqref="G20 L20 Q20 V20">
    <cfRule type="cellIs" dxfId="830" priority="850" operator="lessThan">
      <formula>2400</formula>
    </cfRule>
    <cfRule type="cellIs" dxfId="829" priority="849" operator="lessThan">
      <formula>2400</formula>
    </cfRule>
  </conditionalFormatting>
  <conditionalFormatting sqref="G21 L21 Q21 V21">
    <cfRule type="cellIs" dxfId="828" priority="848" operator="lessThan">
      <formula>700</formula>
    </cfRule>
    <cfRule type="cellIs" dxfId="827" priority="847" operator="lessThan">
      <formula>700</formula>
    </cfRule>
  </conditionalFormatting>
  <conditionalFormatting sqref="G22 L22 Q22 V22">
    <cfRule type="cellIs" dxfId="826" priority="846" operator="lessThan">
      <formula>6</formula>
    </cfRule>
    <cfRule type="cellIs" dxfId="825" priority="845" operator="lessThan">
      <formula>6</formula>
    </cfRule>
  </conditionalFormatting>
  <conditionalFormatting sqref="G23 L23 Q23 V23 G27 G34 L34 Q34 V34 L28 L89 V89 V101 L101 V116 L116 V122 V124 L124">
    <cfRule type="cellIs" dxfId="824" priority="842" operator="lessThan">
      <formula>30</formula>
    </cfRule>
    <cfRule type="cellIs" dxfId="823" priority="841" operator="lessThan">
      <formula>30</formula>
    </cfRule>
  </conditionalFormatting>
  <conditionalFormatting sqref="G24:G25 L24:L25 Q24:Q25 V24:V25 G30 G28 G134 L134 Q133 V186 Q186 L186 G186 L242 V242">
    <cfRule type="cellIs" dxfId="822" priority="840" operator="lessThan">
      <formula>15</formula>
    </cfRule>
  </conditionalFormatting>
  <conditionalFormatting sqref="G24:G25 L24:L25 Q24:Q25 V24:V25 G30 G28 G134 L134 Q133 V186 Q186 L186 G186 L242 V242">
    <cfRule type="cellIs" dxfId="821" priority="839" operator="lessThan">
      <formula>15</formula>
    </cfRule>
  </conditionalFormatting>
  <conditionalFormatting sqref="G26">
    <cfRule type="cellIs" dxfId="820" priority="838" operator="lessThan">
      <formula>52</formula>
    </cfRule>
    <cfRule type="cellIs" dxfId="819" priority="837" operator="lessThan">
      <formula>52</formula>
    </cfRule>
  </conditionalFormatting>
  <conditionalFormatting sqref="L26 Q79 V114">
    <cfRule type="cellIs" dxfId="818" priority="836" operator="lessThan">
      <formula>115</formula>
    </cfRule>
    <cfRule type="cellIs" dxfId="817" priority="835" operator="lessThan">
      <formula>115</formula>
    </cfRule>
  </conditionalFormatting>
  <conditionalFormatting sqref="Q26">
    <cfRule type="cellIs" dxfId="816" priority="834" operator="lessThan">
      <formula>70</formula>
    </cfRule>
    <cfRule type="cellIs" dxfId="815" priority="833" operator="lessThan">
      <formula>70</formula>
    </cfRule>
  </conditionalFormatting>
  <conditionalFormatting sqref="V26 Q32">
    <cfRule type="cellIs" dxfId="814" priority="832" operator="lessThan">
      <formula>110</formula>
    </cfRule>
    <cfRule type="cellIs" dxfId="813" priority="831" operator="lessThan">
      <formula>110</formula>
    </cfRule>
  </conditionalFormatting>
  <conditionalFormatting sqref="G29">
    <cfRule type="cellIs" dxfId="812" priority="830" operator="lessThan">
      <formula>7</formula>
    </cfRule>
    <cfRule type="cellIs" dxfId="811" priority="829" operator="lessThan">
      <formula>7</formula>
    </cfRule>
  </conditionalFormatting>
  <conditionalFormatting sqref="L29 V47:V48 G117 L117 Q117 V117 V161 Q161 G161 V166 Q166 L166 Q173 V173 V187 Q187 L187 G187 V189 Q189 L189 G189 V203 Q203 L211">
    <cfRule type="cellIs" dxfId="810" priority="828" operator="lessThan">
      <formula>5</formula>
    </cfRule>
  </conditionalFormatting>
  <conditionalFormatting sqref="L29 V47:V48 G117 L117 Q117 V117 V161 Q161 G161 V166 Q166 L166 Q173 V173 V187 Q187 L187 G187 V189 Q189 L189 G189 V203 Q203 L211">
    <cfRule type="cellIs" dxfId="809" priority="827" operator="lessThan">
      <formula>5</formula>
    </cfRule>
  </conditionalFormatting>
  <conditionalFormatting sqref="Q27 G32 G151">
    <cfRule type="cellIs" dxfId="808" priority="826" operator="lessThan">
      <formula>50</formula>
    </cfRule>
    <cfRule type="cellIs" dxfId="807" priority="825" operator="lessThan">
      <formula>50</formula>
    </cfRule>
  </conditionalFormatting>
  <conditionalFormatting sqref="L27">
    <cfRule type="cellIs" dxfId="806" priority="824" operator="lessThan">
      <formula>80</formula>
    </cfRule>
    <cfRule type="cellIs" dxfId="805" priority="823" operator="lessThan">
      <formula>80</formula>
    </cfRule>
  </conditionalFormatting>
  <conditionalFormatting sqref="V27">
    <cfRule type="cellIs" dxfId="804" priority="822" operator="lessThan">
      <formula>75</formula>
    </cfRule>
    <cfRule type="cellIs" dxfId="803" priority="821" operator="lessThan">
      <formula>75</formula>
    </cfRule>
  </conditionalFormatting>
  <conditionalFormatting sqref="Q28">
    <cfRule type="cellIs" dxfId="802" priority="820" operator="lessThan">
      <formula>20</formula>
    </cfRule>
    <cfRule type="cellIs" dxfId="801" priority="819" operator="lessThan">
      <formula>20</formula>
    </cfRule>
  </conditionalFormatting>
  <conditionalFormatting sqref="V28 V30 E81 Q81 G87 G94 L94 E113 Q113 G115 L195 G195:G196">
    <cfRule type="cellIs" dxfId="800" priority="818" operator="lessThan">
      <formula>35</formula>
    </cfRule>
  </conditionalFormatting>
  <conditionalFormatting sqref="V28 V30 E81 Q81 G87 G94 L94 E113 Q113 G115 L195 G195:G196">
    <cfRule type="cellIs" dxfId="799" priority="817" operator="lessThan">
      <formula>35</formula>
    </cfRule>
  </conditionalFormatting>
  <conditionalFormatting sqref="L30 E83 Q83 E102 L162 L174 L241 E241:E242">
    <cfRule type="cellIs" dxfId="798" priority="816" operator="lessThan">
      <formula>30</formula>
    </cfRule>
  </conditionalFormatting>
  <conditionalFormatting sqref="L30 E83 Q83 E102 L162 L174 L241 E241:E242">
    <cfRule type="cellIs" dxfId="797" priority="815" operator="lessThan">
      <formula>30</formula>
    </cfRule>
  </conditionalFormatting>
  <conditionalFormatting sqref="Q31 Q37 E37 L40 Q40 V40 G40:G41 L42 Q42 V42 Q44 V44 V46 Q46 L45:L46 L49 V49 G190 L190 Q190 V190 L192 Q193:Q194 E194 Q200:Q201 G203 G205 Q205 V204:V208 Q207 L206:L209 E210 E204 E200:E202 G212 Q212 V212:V214 Q215:Q218 L212:L214 L216:L217 G215:G216 E218 Q220 V220 L236:L238 Q238 V236 V238 E237 V260 Q260 L260:L261 G260 E261">
    <cfRule type="cellIs" dxfId="796" priority="814" operator="lessThan">
      <formula>1</formula>
    </cfRule>
  </conditionalFormatting>
  <conditionalFormatting sqref="Q31 Q37 E37 L40 Q40 V40 G40:G41 L42 Q42 V42 Q44 V44 V46 Q46 L45:L46 L49 V49 G190 L190 Q190 V190 L192 Q193:Q194 E194 Q200:Q201 G203 G205 Q205 V204:V208 Q207 L206:L209 E210 E204 E200:E202 G212 Q212 V212:V214 Q215:Q218 L212:L214 L216:L217 G215:G216 E218 Q220 V220 L236:L238 Q238 V236 V238 E237 V260 Q260 L260:L261 G260 E261">
    <cfRule type="cellIs" dxfId="795" priority="813" operator="lessThan">
      <formula>1</formula>
    </cfRule>
  </conditionalFormatting>
  <conditionalFormatting sqref="Q30">
    <cfRule type="cellIs" dxfId="794" priority="812" operator="lessThan">
      <formula>20</formula>
    </cfRule>
    <cfRule type="cellIs" dxfId="793" priority="811" operator="lessThan">
      <formula>20</formula>
    </cfRule>
  </conditionalFormatting>
  <conditionalFormatting sqref="E31">
    <cfRule type="cellIs" dxfId="792" priority="810" operator="lessThan">
      <formula>1</formula>
    </cfRule>
    <cfRule type="cellIs" dxfId="791" priority="809" operator="lessThan">
      <formula>1</formula>
    </cfRule>
  </conditionalFormatting>
  <conditionalFormatting sqref="G33 L33 Q33 V33 V99 G99 V185 Q185 L185 G185">
    <cfRule type="cellIs" dxfId="790" priority="808" operator="lessThan">
      <formula>20</formula>
    </cfRule>
    <cfRule type="cellIs" dxfId="789" priority="807" operator="lessThan">
      <formula>20</formula>
    </cfRule>
  </conditionalFormatting>
  <conditionalFormatting sqref="G36 G39 V39 V140 L140 L173 L181 Q181 V188 Q188 L188 G188 V211 Q199 G211 E199 E205:E207 V239 Q239 L239 G239">
    <cfRule type="cellIs" dxfId="788" priority="806" operator="lessThan">
      <formula>3</formula>
    </cfRule>
  </conditionalFormatting>
  <conditionalFormatting sqref="G36 G39 V39 V140 L140 L173 L181 Q181 V188 Q188 L188 G188 V211 Q199 G211 E199 E205:E207 V239 Q239 L239 G239">
    <cfRule type="cellIs" dxfId="787" priority="805" operator="lessThan">
      <formula>3</formula>
    </cfRule>
  </conditionalFormatting>
  <conditionalFormatting sqref="V37">
    <cfRule type="cellIs" dxfId="786" priority="804" operator="lessThan">
      <formula>4</formula>
    </cfRule>
    <cfRule type="cellIs" dxfId="785" priority="803" operator="lessThan">
      <formula>4</formula>
    </cfRule>
  </conditionalFormatting>
  <conditionalFormatting sqref="Q39 L39">
    <cfRule type="cellIs" dxfId="784" priority="800" operator="lessThan">
      <formula>3</formula>
    </cfRule>
    <cfRule type="cellIs" dxfId="783" priority="799" operator="lessThan">
      <formula>3</formula>
    </cfRule>
  </conditionalFormatting>
  <conditionalFormatting sqref="L44 G140 Q140 V168:V169 Q169 Q167 L155 L169 G169 V181:V182 Q192 Q182 G181:G182 E178 E193 L221 G221 E208:E209 E213:E215 E217 E220 G238 E236">
    <cfRule type="cellIs" dxfId="782" priority="798" operator="lessThan">
      <formula>2</formula>
    </cfRule>
  </conditionalFormatting>
  <conditionalFormatting sqref="L44 G140 Q140 V168:V169 Q169 Q167 L155 L169 G169 V181:V182 Q192 Q182 G181:G182 E178 E193 L221 G221 E208:E209 E213:E215 E217 E220 G238 E236">
    <cfRule type="cellIs" dxfId="781" priority="797" operator="lessThan">
      <formula>2</formula>
    </cfRule>
  </conditionalFormatting>
  <conditionalFormatting sqref="G50 L50 Q50 E198">
    <cfRule type="cellIs" dxfId="780" priority="794" operator="lessThan">
      <formula>33</formula>
    </cfRule>
    <cfRule type="cellIs" dxfId="779" priority="793" operator="lessThan">
      <formula>33</formula>
    </cfRule>
  </conditionalFormatting>
  <conditionalFormatting sqref="V50">
    <cfRule type="cellIs" dxfId="778" priority="792" operator="lessThan">
      <formula>38</formula>
    </cfRule>
    <cfRule type="cellIs" dxfId="777" priority="791" operator="lessThan">
      <formula>38</formula>
    </cfRule>
  </conditionalFormatting>
  <conditionalFormatting sqref="G51 L51 Q51 V51">
    <cfRule type="cellIs" dxfId="776" priority="790" operator="lessThan">
      <formula>6</formula>
    </cfRule>
    <cfRule type="cellIs" dxfId="775" priority="789" operator="lessThan">
      <formula>6</formula>
    </cfRule>
  </conditionalFormatting>
  <conditionalFormatting sqref="G52 L52 Q52 V52">
    <cfRule type="cellIs" dxfId="774" priority="788" operator="lessThan">
      <formula>15</formula>
    </cfRule>
    <cfRule type="cellIs" dxfId="773" priority="787" operator="lessThan">
      <formula>15</formula>
    </cfRule>
  </conditionalFormatting>
  <conditionalFormatting sqref="G53 L53 Q53">
    <cfRule type="cellIs" dxfId="772" priority="786" operator="lessThan">
      <formula>12</formula>
    </cfRule>
    <cfRule type="cellIs" dxfId="771" priority="785" operator="lessThan">
      <formula>12</formula>
    </cfRule>
  </conditionalFormatting>
  <conditionalFormatting sqref="V53">
    <cfRule type="cellIs" dxfId="770" priority="784" operator="lessThan">
      <formula>17</formula>
    </cfRule>
    <cfRule type="cellIs" dxfId="769" priority="783" operator="lessThan">
      <formula>17</formula>
    </cfRule>
  </conditionalFormatting>
  <conditionalFormatting sqref="G66">
    <cfRule type="cellIs" dxfId="768" priority="782" operator="lessThan">
      <formula>10924</formula>
    </cfRule>
    <cfRule type="cellIs" dxfId="767" priority="781" operator="lessThan">
      <formula>10924</formula>
    </cfRule>
  </conditionalFormatting>
  <conditionalFormatting sqref="L66">
    <cfRule type="cellIs" dxfId="766" priority="780" operator="lessThan">
      <formula>14393</formula>
    </cfRule>
    <cfRule type="cellIs" dxfId="765" priority="779" operator="lessThan">
      <formula>14393</formula>
    </cfRule>
  </conditionalFormatting>
  <conditionalFormatting sqref="Q66">
    <cfRule type="cellIs" dxfId="764" priority="778" operator="lessThan">
      <formula>11629</formula>
    </cfRule>
    <cfRule type="cellIs" dxfId="763" priority="777" operator="lessThan">
      <formula>11629</formula>
    </cfRule>
  </conditionalFormatting>
  <conditionalFormatting sqref="V66">
    <cfRule type="cellIs" dxfId="762" priority="776" operator="lessThan">
      <formula>9466</formula>
    </cfRule>
    <cfRule type="cellIs" dxfId="761" priority="775" operator="lessThan">
      <formula>9466</formula>
    </cfRule>
  </conditionalFormatting>
  <conditionalFormatting sqref="E66">
    <cfRule type="cellIs" dxfId="760" priority="774" operator="lessThan">
      <formula>46412</formula>
    </cfRule>
    <cfRule type="cellIs" dxfId="759" priority="773" operator="lessThan">
      <formula>46412</formula>
    </cfRule>
  </conditionalFormatting>
  <conditionalFormatting sqref="E67">
    <cfRule type="cellIs" dxfId="758" priority="772" operator="lessThan">
      <formula>35927</formula>
    </cfRule>
    <cfRule type="cellIs" dxfId="757" priority="771" operator="lessThan">
      <formula>35927</formula>
    </cfRule>
  </conditionalFormatting>
  <conditionalFormatting sqref="G67">
    <cfRule type="cellIs" dxfId="756" priority="770" operator="lessThan">
      <formula>8708</formula>
    </cfRule>
    <cfRule type="cellIs" dxfId="755" priority="769" operator="lessThan">
      <formula>8708</formula>
    </cfRule>
  </conditionalFormatting>
  <conditionalFormatting sqref="L67">
    <cfRule type="cellIs" dxfId="754" priority="768" operator="lessThan">
      <formula>11305</formula>
    </cfRule>
    <cfRule type="cellIs" dxfId="753" priority="767" operator="lessThan">
      <formula>11305</formula>
    </cfRule>
  </conditionalFormatting>
  <conditionalFormatting sqref="Q67">
    <cfRule type="cellIs" dxfId="752" priority="766" operator="lessThan">
      <formula>8626</formula>
    </cfRule>
    <cfRule type="cellIs" dxfId="751" priority="765" operator="lessThan">
      <formula>8626</formula>
    </cfRule>
  </conditionalFormatting>
  <conditionalFormatting sqref="V67">
    <cfRule type="cellIs" dxfId="750" priority="764" operator="lessThan">
      <formula>7288</formula>
    </cfRule>
    <cfRule type="cellIs" dxfId="749" priority="763" operator="lessThan">
      <formula>7288</formula>
    </cfRule>
  </conditionalFormatting>
  <conditionalFormatting sqref="E68">
    <cfRule type="cellIs" dxfId="748" priority="762" operator="lessThan">
      <formula>16827</formula>
    </cfRule>
    <cfRule type="cellIs" dxfId="747" priority="761" operator="lessThan">
      <formula>16827</formula>
    </cfRule>
  </conditionalFormatting>
  <conditionalFormatting sqref="G68">
    <cfRule type="cellIs" dxfId="746" priority="760" operator="lessThan">
      <formula>2533</formula>
    </cfRule>
    <cfRule type="cellIs" dxfId="745" priority="759" operator="lessThan">
      <formula>2533</formula>
    </cfRule>
  </conditionalFormatting>
  <conditionalFormatting sqref="L68">
    <cfRule type="cellIs" dxfId="744" priority="758" operator="lessThan">
      <formula>5130</formula>
    </cfRule>
    <cfRule type="cellIs" dxfId="743" priority="757" operator="lessThan">
      <formula>5130</formula>
    </cfRule>
  </conditionalFormatting>
  <conditionalFormatting sqref="Q68">
    <cfRule type="cellIs" dxfId="742" priority="756" operator="lessThan">
      <formula>5251</formula>
    </cfRule>
    <cfRule type="cellIs" dxfId="741" priority="755" operator="lessThan">
      <formula>5251</formula>
    </cfRule>
  </conditionalFormatting>
  <conditionalFormatting sqref="V68">
    <cfRule type="cellIs" dxfId="740" priority="754" operator="lessThan">
      <formula>3913</formula>
    </cfRule>
    <cfRule type="cellIs" dxfId="739" priority="753" operator="lessThan">
      <formula>3913</formula>
    </cfRule>
  </conditionalFormatting>
  <conditionalFormatting sqref="E69">
    <cfRule type="cellIs" dxfId="738" priority="752" operator="lessThan">
      <formula>7940</formula>
    </cfRule>
    <cfRule type="cellIs" dxfId="737" priority="751" operator="lessThan">
      <formula>7940</formula>
    </cfRule>
  </conditionalFormatting>
  <conditionalFormatting sqref="G69">
    <cfRule type="cellIs" dxfId="736" priority="750" operator="lessThan">
      <formula>244</formula>
    </cfRule>
    <cfRule type="cellIs" dxfId="735" priority="749" operator="lessThan">
      <formula>244</formula>
    </cfRule>
  </conditionalFormatting>
  <conditionalFormatting sqref="L69">
    <cfRule type="cellIs" dxfId="734" priority="748" operator="lessThan">
      <formula>2932</formula>
    </cfRule>
    <cfRule type="cellIs" dxfId="733" priority="747" operator="lessThan">
      <formula>2932</formula>
    </cfRule>
  </conditionalFormatting>
  <conditionalFormatting sqref="Q69">
    <cfRule type="cellIs" dxfId="732" priority="746" operator="lessThan">
      <formula>3050</formula>
    </cfRule>
    <cfRule type="cellIs" dxfId="731" priority="745" operator="lessThan">
      <formula>3050</formula>
    </cfRule>
  </conditionalFormatting>
  <conditionalFormatting sqref="V69">
    <cfRule type="cellIs" dxfId="730" priority="744" operator="lessThan">
      <formula>1714</formula>
    </cfRule>
    <cfRule type="cellIs" dxfId="729" priority="743" operator="lessThan">
      <formula>1714</formula>
    </cfRule>
  </conditionalFormatting>
  <conditionalFormatting sqref="E70">
    <cfRule type="cellIs" dxfId="728" priority="742" operator="lessThan">
      <formula>1332</formula>
    </cfRule>
    <cfRule type="cellIs" dxfId="727" priority="741" operator="lessThan">
      <formula>1332</formula>
    </cfRule>
  </conditionalFormatting>
  <conditionalFormatting sqref="G70 L70 Q70 V70">
    <cfRule type="cellIs" dxfId="726" priority="740" operator="lessThan">
      <formula>333</formula>
    </cfRule>
    <cfRule type="cellIs" dxfId="725" priority="739" operator="lessThan">
      <formula>333</formula>
    </cfRule>
  </conditionalFormatting>
  <conditionalFormatting sqref="E71">
    <cfRule type="cellIs" dxfId="724" priority="738" operator="lessThan">
      <formula>7555</formula>
    </cfRule>
    <cfRule type="cellIs" dxfId="723" priority="737" operator="lessThan">
      <formula>7555</formula>
    </cfRule>
  </conditionalFormatting>
  <conditionalFormatting sqref="G71">
    <cfRule type="cellIs" dxfId="722" priority="736" operator="lessThan">
      <formula>1956</formula>
    </cfRule>
    <cfRule type="cellIs" dxfId="721" priority="735" operator="lessThan">
      <formula>1956</formula>
    </cfRule>
  </conditionalFormatting>
  <conditionalFormatting sqref="L71">
    <cfRule type="cellIs" dxfId="720" priority="734" operator="lessThan">
      <formula>1865</formula>
    </cfRule>
    <cfRule type="cellIs" dxfId="719" priority="733" operator="lessThan">
      <formula>1865</formula>
    </cfRule>
  </conditionalFormatting>
  <conditionalFormatting sqref="Q71">
    <cfRule type="cellIs" dxfId="718" priority="732" operator="lessThan">
      <formula>1868</formula>
    </cfRule>
    <cfRule type="cellIs" dxfId="717" priority="731" operator="lessThan">
      <formula>1868</formula>
    </cfRule>
  </conditionalFormatting>
  <conditionalFormatting sqref="V71">
    <cfRule type="cellIs" dxfId="716" priority="730" operator="lessThan">
      <formula>1866</formula>
    </cfRule>
    <cfRule type="cellIs" dxfId="715" priority="729" operator="lessThan">
      <formula>1866</formula>
    </cfRule>
  </conditionalFormatting>
  <conditionalFormatting sqref="E72">
    <cfRule type="cellIs" dxfId="714" priority="728" operator="lessThan">
      <formula>19100</formula>
    </cfRule>
    <cfRule type="cellIs" dxfId="713" priority="727" operator="lessThan">
      <formula>19100</formula>
    </cfRule>
  </conditionalFormatting>
  <conditionalFormatting sqref="G72">
    <cfRule type="cellIs" dxfId="712" priority="726" operator="lessThan">
      <formula>6175</formula>
    </cfRule>
    <cfRule type="cellIs" dxfId="711" priority="725" operator="lessThan">
      <formula>6175</formula>
    </cfRule>
  </conditionalFormatting>
  <conditionalFormatting sqref="L72">
    <cfRule type="cellIs" dxfId="710" priority="724" operator="lessThan">
      <formula>6175</formula>
    </cfRule>
    <cfRule type="cellIs" dxfId="709" priority="723" operator="lessThan">
      <formula>6175</formula>
    </cfRule>
  </conditionalFormatting>
  <conditionalFormatting sqref="Q72 V72">
    <cfRule type="cellIs" dxfId="708" priority="722" operator="lessThan">
      <formula>3375</formula>
    </cfRule>
    <cfRule type="cellIs" dxfId="707" priority="721" operator="lessThan">
      <formula>3375</formula>
    </cfRule>
  </conditionalFormatting>
  <conditionalFormatting sqref="E73">
    <cfRule type="cellIs" dxfId="706" priority="720" operator="lessThan">
      <formula>1680</formula>
    </cfRule>
    <cfRule type="cellIs" dxfId="705" priority="719" operator="lessThan">
      <formula>1680</formula>
    </cfRule>
  </conditionalFormatting>
  <conditionalFormatting sqref="G73">
    <cfRule type="cellIs" dxfId="704" priority="718" operator="lessThan">
      <formula>545</formula>
    </cfRule>
    <cfRule type="cellIs" dxfId="703" priority="717" operator="lessThan">
      <formula>545</formula>
    </cfRule>
  </conditionalFormatting>
  <conditionalFormatting sqref="L73">
    <cfRule type="cellIs" dxfId="702" priority="716" operator="lessThan">
      <formula>605</formula>
    </cfRule>
    <cfRule type="cellIs" dxfId="701" priority="715" operator="lessThan">
      <formula>605</formula>
    </cfRule>
  </conditionalFormatting>
  <conditionalFormatting sqref="Q73">
    <cfRule type="cellIs" dxfId="700" priority="714" operator="lessThan">
      <formula>390</formula>
    </cfRule>
    <cfRule type="cellIs" dxfId="699" priority="713" operator="lessThan">
      <formula>390</formula>
    </cfRule>
  </conditionalFormatting>
  <conditionalFormatting sqref="V73">
    <cfRule type="cellIs" dxfId="698" priority="712" operator="lessThan">
      <formula>140</formula>
    </cfRule>
    <cfRule type="cellIs" dxfId="697" priority="711" operator="lessThan">
      <formula>140</formula>
    </cfRule>
  </conditionalFormatting>
  <conditionalFormatting sqref="E74">
    <cfRule type="cellIs" dxfId="696" priority="710" operator="lessThan">
      <formula>7980</formula>
    </cfRule>
    <cfRule type="cellIs" dxfId="695" priority="709" operator="lessThan">
      <formula>7980</formula>
    </cfRule>
  </conditionalFormatting>
  <conditionalFormatting sqref="G74">
    <cfRule type="cellIs" dxfId="694" priority="708" operator="lessThan">
      <formula>1520</formula>
    </cfRule>
    <cfRule type="cellIs" dxfId="693" priority="707" operator="lessThan">
      <formula>1520</formula>
    </cfRule>
  </conditionalFormatting>
  <conditionalFormatting sqref="L74">
    <cfRule type="cellIs" dxfId="692" priority="706" operator="lessThan">
      <formula>2240</formula>
    </cfRule>
    <cfRule type="cellIs" dxfId="691" priority="705" operator="lessThan">
      <formula>2240</formula>
    </cfRule>
  </conditionalFormatting>
  <conditionalFormatting sqref="Q74">
    <cfRule type="cellIs" dxfId="690" priority="704" operator="lessThan">
      <formula>2370</formula>
    </cfRule>
    <cfRule type="cellIs" dxfId="689" priority="703" operator="lessThan">
      <formula>2370</formula>
    </cfRule>
  </conditionalFormatting>
  <conditionalFormatting sqref="V74">
    <cfRule type="cellIs" dxfId="688" priority="702" operator="lessThan">
      <formula>1850</formula>
    </cfRule>
    <cfRule type="cellIs" dxfId="687" priority="701" operator="lessThan">
      <formula>1850</formula>
    </cfRule>
  </conditionalFormatting>
  <conditionalFormatting sqref="E75">
    <cfRule type="cellIs" dxfId="686" priority="700" operator="lessThan">
      <formula>5220</formula>
    </cfRule>
    <cfRule type="cellIs" dxfId="685" priority="699" operator="lessThan">
      <formula>5220</formula>
    </cfRule>
  </conditionalFormatting>
  <conditionalFormatting sqref="G75">
    <cfRule type="cellIs" dxfId="684" priority="698" operator="lessThan">
      <formula>830</formula>
    </cfRule>
    <cfRule type="cellIs" dxfId="683" priority="697" operator="lessThan">
      <formula>830</formula>
    </cfRule>
  </conditionalFormatting>
  <conditionalFormatting sqref="L75">
    <cfRule type="cellIs" dxfId="682" priority="696" operator="lessThan">
      <formula>1550</formula>
    </cfRule>
    <cfRule type="cellIs" dxfId="681" priority="695" operator="lessThan">
      <formula>1550</formula>
    </cfRule>
  </conditionalFormatting>
  <conditionalFormatting sqref="Q75">
    <cfRule type="cellIs" dxfId="680" priority="694" operator="lessThan">
      <formula>1680</formula>
    </cfRule>
    <cfRule type="cellIs" dxfId="679" priority="693" operator="lessThan">
      <formula>1680</formula>
    </cfRule>
  </conditionalFormatting>
  <conditionalFormatting sqref="V75">
    <cfRule type="cellIs" dxfId="678" priority="692" operator="lessThan">
      <formula>1160</formula>
    </cfRule>
    <cfRule type="cellIs" dxfId="677" priority="691" operator="lessThan">
      <formula>1160</formula>
    </cfRule>
  </conditionalFormatting>
  <conditionalFormatting sqref="E76">
    <cfRule type="cellIs" dxfId="676" priority="690" operator="lessThan">
      <formula>2800</formula>
    </cfRule>
    <cfRule type="cellIs" dxfId="675" priority="689" operator="lessThan">
      <formula>2800</formula>
    </cfRule>
  </conditionalFormatting>
  <conditionalFormatting sqref="Q76">
    <cfRule type="cellIs" dxfId="674" priority="688" operator="lessThan">
      <formula>800</formula>
    </cfRule>
    <cfRule type="cellIs" dxfId="673" priority="687" operator="lessThan">
      <formula>800</formula>
    </cfRule>
  </conditionalFormatting>
  <conditionalFormatting sqref="V76">
    <cfRule type="cellIs" dxfId="672" priority="686" operator="lessThan">
      <formula>500</formula>
    </cfRule>
    <cfRule type="cellIs" dxfId="671" priority="685" operator="lessThan">
      <formula>500</formula>
    </cfRule>
  </conditionalFormatting>
  <conditionalFormatting sqref="E77">
    <cfRule type="cellIs" dxfId="670" priority="684" operator="lessThan">
      <formula>2420</formula>
    </cfRule>
    <cfRule type="cellIs" dxfId="669" priority="683" operator="lessThan">
      <formula>2420</formula>
    </cfRule>
  </conditionalFormatting>
  <conditionalFormatting sqref="F77">
    <cfRule type="cellIs" dxfId="668" priority="682" operator="lessThan">
      <formula>330</formula>
    </cfRule>
    <cfRule type="cellIs" dxfId="667" priority="681" operator="lessThan">
      <formula>330</formula>
    </cfRule>
  </conditionalFormatting>
  <conditionalFormatting sqref="L77">
    <cfRule type="cellIs" dxfId="666" priority="680" operator="lessThan">
      <formula>550</formula>
    </cfRule>
    <cfRule type="cellIs" dxfId="665" priority="679" operator="lessThan">
      <formula>550</formula>
    </cfRule>
  </conditionalFormatting>
  <conditionalFormatting sqref="Q77">
    <cfRule type="cellIs" dxfId="664" priority="678" operator="lessThan">
      <formula>880</formula>
    </cfRule>
    <cfRule type="cellIs" dxfId="663" priority="677" operator="lessThan">
      <formula>880</formula>
    </cfRule>
  </conditionalFormatting>
  <conditionalFormatting sqref="V77">
    <cfRule type="cellIs" dxfId="662" priority="676" operator="lessThan">
      <formula>660</formula>
    </cfRule>
    <cfRule type="cellIs" dxfId="661" priority="675" operator="lessThan">
      <formula>660</formula>
    </cfRule>
  </conditionalFormatting>
  <conditionalFormatting sqref="E78">
    <cfRule type="cellIs" dxfId="660" priority="674" operator="lessThan">
      <formula>2760</formula>
    </cfRule>
    <cfRule type="cellIs" dxfId="659" priority="673" operator="lessThan">
      <formula>2760</formula>
    </cfRule>
  </conditionalFormatting>
  <conditionalFormatting sqref="G76 E151 E171">
    <cfRule type="cellIs" dxfId="658" priority="672" operator="lessThan">
      <formula>500</formula>
    </cfRule>
    <cfRule type="cellIs" dxfId="657" priority="671" operator="lessThan">
      <formula>500</formula>
    </cfRule>
  </conditionalFormatting>
  <conditionalFormatting sqref="G77">
    <cfRule type="cellIs" dxfId="656" priority="670" operator="lessThan">
      <formula>330</formula>
    </cfRule>
    <cfRule type="cellIs" dxfId="655" priority="669" operator="lessThan">
      <formula>330</formula>
    </cfRule>
  </conditionalFormatting>
  <conditionalFormatting sqref="G78 L78 Q78 V78">
    <cfRule type="cellIs" dxfId="654" priority="668" operator="lessThan">
      <formula>960</formula>
    </cfRule>
    <cfRule type="cellIs" dxfId="653" priority="667" operator="lessThan">
      <formula>960</formula>
    </cfRule>
  </conditionalFormatting>
  <conditionalFormatting sqref="E79:E80">
    <cfRule type="cellIs" dxfId="652" priority="666" operator="lessThan">
      <formula>345</formula>
    </cfRule>
  </conditionalFormatting>
  <conditionalFormatting sqref="E79:E80">
    <cfRule type="cellIs" dxfId="651" priority="665" operator="lessThan">
      <formula>345</formula>
    </cfRule>
  </conditionalFormatting>
  <conditionalFormatting sqref="G79:G80 G85 V85">
    <cfRule type="cellIs" dxfId="650" priority="664" operator="lessThan">
      <formula>14</formula>
    </cfRule>
    <cfRule type="cellIs" dxfId="649" priority="663" operator="lessThan">
      <formula>14</formula>
    </cfRule>
  </conditionalFormatting>
  <conditionalFormatting sqref="L79:L80">
    <cfRule type="cellIs" dxfId="648" priority="662" operator="lessThan">
      <formula>140</formula>
    </cfRule>
    <cfRule type="cellIs" dxfId="647" priority="661" operator="lessThan">
      <formula>140</formula>
    </cfRule>
  </conditionalFormatting>
  <conditionalFormatting sqref="Q80">
    <cfRule type="cellIs" dxfId="646" priority="660" operator="lessThan">
      <formula>115</formula>
    </cfRule>
    <cfRule type="cellIs" dxfId="645" priority="659" operator="lessThan">
      <formula>115</formula>
    </cfRule>
  </conditionalFormatting>
  <conditionalFormatting sqref="V79:V80">
    <cfRule type="cellIs" dxfId="644" priority="658" operator="lessThan">
      <formula>76</formula>
    </cfRule>
    <cfRule type="cellIs" dxfId="643" priority="657" operator="lessThan">
      <formula>76</formula>
    </cfRule>
  </conditionalFormatting>
  <conditionalFormatting sqref="Q82">
    <cfRule type="cellIs" dxfId="642" priority="656" operator="lessThan">
      <formula>5</formula>
    </cfRule>
    <cfRule type="cellIs" dxfId="641" priority="655" operator="lessThan">
      <formula>5</formula>
    </cfRule>
  </conditionalFormatting>
  <conditionalFormatting sqref="L84 Q171 V171 G175">
    <cfRule type="cellIs" dxfId="640" priority="654" operator="lessThan">
      <formula>125</formula>
    </cfRule>
    <cfRule type="cellIs" dxfId="639" priority="653" operator="lessThan">
      <formula>125</formula>
    </cfRule>
  </conditionalFormatting>
  <conditionalFormatting sqref="L85">
    <cfRule type="cellIs" dxfId="638" priority="652" operator="lessThan">
      <formula>15</formula>
    </cfRule>
    <cfRule type="cellIs" dxfId="637" priority="651" operator="lessThan">
      <formula>15</formula>
    </cfRule>
  </conditionalFormatting>
  <conditionalFormatting sqref="Q85">
    <cfRule type="cellIs" dxfId="636" priority="650" operator="lessThan">
      <formula>17</formula>
    </cfRule>
    <cfRule type="cellIs" dxfId="635" priority="649" operator="lessThan">
      <formula>17</formula>
    </cfRule>
  </conditionalFormatting>
  <conditionalFormatting sqref="G86">
    <cfRule type="cellIs" dxfId="634" priority="648" operator="lessThan">
      <formula>137</formula>
    </cfRule>
    <cfRule type="cellIs" dxfId="633" priority="647" operator="lessThan">
      <formula>137</formula>
    </cfRule>
  </conditionalFormatting>
  <conditionalFormatting sqref="L86">
    <cfRule type="cellIs" dxfId="632" priority="646" operator="lessThan">
      <formula>103</formula>
    </cfRule>
    <cfRule type="cellIs" dxfId="631" priority="645" operator="lessThan">
      <formula>103</formula>
    </cfRule>
  </conditionalFormatting>
  <conditionalFormatting sqref="V86">
    <cfRule type="cellIs" dxfId="630" priority="642" operator="lessThan">
      <formula>112</formula>
    </cfRule>
    <cfRule type="cellIs" dxfId="629" priority="641" operator="lessThan">
      <formula>112</formula>
    </cfRule>
  </conditionalFormatting>
  <conditionalFormatting sqref="L87 E90 E181">
    <cfRule type="cellIs" dxfId="628" priority="640" operator="lessThan">
      <formula>10</formula>
    </cfRule>
    <cfRule type="cellIs" dxfId="627" priority="639" operator="lessThan">
      <formula>10</formula>
    </cfRule>
  </conditionalFormatting>
  <conditionalFormatting sqref="E82">
    <cfRule type="cellIs" dxfId="626" priority="638" operator="lessThan">
      <formula>5</formula>
    </cfRule>
    <cfRule type="cellIs" dxfId="625" priority="637" operator="lessThan">
      <formula>5</formula>
    </cfRule>
  </conditionalFormatting>
  <conditionalFormatting sqref="E84">
    <cfRule type="cellIs" dxfId="624" priority="636" operator="lessThan">
      <formula>250</formula>
    </cfRule>
    <cfRule type="cellIs" dxfId="623" priority="635" operator="lessThan">
      <formula>250</formula>
    </cfRule>
  </conditionalFormatting>
  <conditionalFormatting sqref="E85 G88 L88 Q88 V88 G118 L118 Q118 V118 E141 L148 Q148 E186">
    <cfRule type="cellIs" dxfId="622" priority="634" operator="lessThan">
      <formula>60</formula>
    </cfRule>
    <cfRule type="cellIs" dxfId="621" priority="633" operator="lessThan">
      <formula>60</formula>
    </cfRule>
  </conditionalFormatting>
  <conditionalFormatting sqref="E86">
    <cfRule type="cellIs" dxfId="620" priority="632" operator="lessThan">
      <formula>480</formula>
    </cfRule>
    <cfRule type="cellIs" dxfId="619" priority="631" operator="lessThan">
      <formula>480</formula>
    </cfRule>
  </conditionalFormatting>
  <conditionalFormatting sqref="E87">
    <cfRule type="cellIs" dxfId="618" priority="630" operator="lessThan">
      <formula>90</formula>
    </cfRule>
    <cfRule type="cellIs" dxfId="617" priority="629" operator="lessThan">
      <formula>90</formula>
    </cfRule>
  </conditionalFormatting>
  <conditionalFormatting sqref="E88">
    <cfRule type="cellIs" dxfId="616" priority="628" operator="lessThan">
      <formula>240</formula>
    </cfRule>
    <cfRule type="cellIs" dxfId="615" priority="627" operator="lessThan">
      <formula>240</formula>
    </cfRule>
  </conditionalFormatting>
  <conditionalFormatting sqref="E89">
    <cfRule type="cellIs" dxfId="614" priority="626" operator="lessThan">
      <formula>140</formula>
    </cfRule>
    <cfRule type="cellIs" dxfId="613" priority="625" operator="lessThan">
      <formula>140</formula>
    </cfRule>
  </conditionalFormatting>
  <conditionalFormatting sqref="G89 Q89 G101 Q101 G116 Q116 G122 L123 Q123 G148 V148 Q195:Q196 V195:V196">
    <cfRule type="cellIs" dxfId="612" priority="624" operator="lessThan">
      <formula>40</formula>
    </cfRule>
  </conditionalFormatting>
  <conditionalFormatting sqref="G89 Q89 G101 Q101 G116 Q116 G122 L123 Q123 G148 V148 Q195:Q196 V195:V196">
    <cfRule type="cellIs" dxfId="611" priority="623" operator="lessThan">
      <formula>40</formula>
    </cfRule>
  </conditionalFormatting>
  <conditionalFormatting sqref="V87">
    <cfRule type="cellIs" dxfId="610" priority="622" operator="lessThan">
      <formula>20</formula>
    </cfRule>
    <cfRule type="cellIs" dxfId="609" priority="621" operator="lessThan">
      <formula>20</formula>
    </cfRule>
  </conditionalFormatting>
  <conditionalFormatting sqref="L90 Q90">
    <cfRule type="cellIs" dxfId="608" priority="620" operator="lessThan">
      <formula>3</formula>
    </cfRule>
    <cfRule type="cellIs" dxfId="607" priority="619" operator="lessThan">
      <formula>3</formula>
    </cfRule>
  </conditionalFormatting>
  <conditionalFormatting sqref="G90 V90">
    <cfRule type="cellIs" dxfId="606" priority="618" operator="lessThan">
      <formula>2</formula>
    </cfRule>
    <cfRule type="cellIs" dxfId="605" priority="617" operator="lessThan">
      <formula>2</formula>
    </cfRule>
  </conditionalFormatting>
  <conditionalFormatting sqref="E92">
    <cfRule type="cellIs" dxfId="604" priority="616" operator="lessThan">
      <formula>8812</formula>
    </cfRule>
    <cfRule type="cellIs" dxfId="603" priority="615" operator="lessThan">
      <formula>8812</formula>
    </cfRule>
  </conditionalFormatting>
  <conditionalFormatting sqref="G92">
    <cfRule type="cellIs" dxfId="602" priority="614" operator="lessThan">
      <formula>1941</formula>
    </cfRule>
    <cfRule type="cellIs" dxfId="601" priority="613" operator="lessThan">
      <formula>1941</formula>
    </cfRule>
  </conditionalFormatting>
  <conditionalFormatting sqref="L92">
    <cfRule type="cellIs" dxfId="600" priority="612" operator="lessThan">
      <formula>2480</formula>
    </cfRule>
    <cfRule type="cellIs" dxfId="599" priority="611" operator="lessThan">
      <formula>2480</formula>
    </cfRule>
  </conditionalFormatting>
  <conditionalFormatting sqref="Q92">
    <cfRule type="cellIs" dxfId="598" priority="610" operator="lessThan">
      <formula>2495</formula>
    </cfRule>
    <cfRule type="cellIs" dxfId="597" priority="609" operator="lessThan">
      <formula>2495</formula>
    </cfRule>
  </conditionalFormatting>
  <conditionalFormatting sqref="V92">
    <cfRule type="cellIs" dxfId="596" priority="608" operator="lessThan">
      <formula>1890</formula>
    </cfRule>
    <cfRule type="cellIs" dxfId="595" priority="607" operator="lessThan">
      <formula>1890</formula>
    </cfRule>
  </conditionalFormatting>
  <conditionalFormatting sqref="E93">
    <cfRule type="cellIs" dxfId="594" priority="606" operator="lessThan">
      <formula>6352</formula>
    </cfRule>
    <cfRule type="cellIs" dxfId="593" priority="605" operator="lessThan">
      <formula>6352</formula>
    </cfRule>
  </conditionalFormatting>
  <conditionalFormatting sqref="G93">
    <cfRule type="cellIs" dxfId="592" priority="604" operator="lessThan">
      <formula>1306</formula>
    </cfRule>
    <cfRule type="cellIs" dxfId="591" priority="603" operator="lessThan">
      <formula>1306</formula>
    </cfRule>
  </conditionalFormatting>
  <conditionalFormatting sqref="L93">
    <cfRule type="cellIs" dxfId="590" priority="602" operator="lessThan">
      <formula>1880</formula>
    </cfRule>
    <cfRule type="cellIs" dxfId="589" priority="601" operator="lessThan">
      <formula>1880</formula>
    </cfRule>
  </conditionalFormatting>
  <conditionalFormatting sqref="Q93">
    <cfRule type="cellIs" dxfId="588" priority="600" operator="lessThan">
      <formula>1870</formula>
    </cfRule>
    <cfRule type="cellIs" dxfId="587" priority="599" operator="lessThan">
      <formula>1870</formula>
    </cfRule>
  </conditionalFormatting>
  <conditionalFormatting sqref="V93">
    <cfRule type="cellIs" dxfId="586" priority="598" operator="lessThan">
      <formula>1296</formula>
    </cfRule>
    <cfRule type="cellIs" dxfId="585" priority="597" operator="lessThan">
      <formula>1296</formula>
    </cfRule>
  </conditionalFormatting>
  <conditionalFormatting sqref="E94">
    <cfRule type="cellIs" dxfId="584" priority="596" operator="lessThan">
      <formula>120</formula>
    </cfRule>
    <cfRule type="cellIs" dxfId="583" priority="595" operator="lessThan">
      <formula>120</formula>
    </cfRule>
  </conditionalFormatting>
  <conditionalFormatting sqref="Q94 V94">
    <cfRule type="cellIs" dxfId="582" priority="594" operator="lessThan">
      <formula>25</formula>
    </cfRule>
    <cfRule type="cellIs" dxfId="581" priority="593" operator="lessThan">
      <formula>25</formula>
    </cfRule>
  </conditionalFormatting>
  <conditionalFormatting sqref="E95">
    <cfRule type="cellIs" dxfId="580" priority="592" operator="lessThan">
      <formula>6232</formula>
    </cfRule>
    <cfRule type="cellIs" dxfId="579" priority="591" operator="lessThan">
      <formula>6232</formula>
    </cfRule>
  </conditionalFormatting>
  <conditionalFormatting sqref="G95">
    <cfRule type="cellIs" dxfId="578" priority="590" operator="lessThan">
      <formula>1271</formula>
    </cfRule>
    <cfRule type="cellIs" dxfId="577" priority="589" operator="lessThan">
      <formula>1271</formula>
    </cfRule>
  </conditionalFormatting>
  <conditionalFormatting sqref="L95">
    <cfRule type="cellIs" dxfId="576" priority="588" operator="lessThan">
      <formula>1845</formula>
    </cfRule>
    <cfRule type="cellIs" dxfId="575" priority="587" operator="lessThan">
      <formula>1845</formula>
    </cfRule>
  </conditionalFormatting>
  <conditionalFormatting sqref="Q95">
    <cfRule type="cellIs" dxfId="574" priority="586" operator="lessThan">
      <formula>1845</formula>
    </cfRule>
    <cfRule type="cellIs" dxfId="573" priority="585" operator="lessThan">
      <formula>1845</formula>
    </cfRule>
  </conditionalFormatting>
  <conditionalFormatting sqref="V95">
    <cfRule type="cellIs" dxfId="572" priority="584" operator="lessThan">
      <formula>1271</formula>
    </cfRule>
  </conditionalFormatting>
  <conditionalFormatting sqref="E96">
    <cfRule type="cellIs" dxfId="571" priority="583" operator="lessThan">
      <formula>2290</formula>
    </cfRule>
    <cfRule type="cellIs" dxfId="570" priority="582" operator="lessThan">
      <formula>2290</formula>
    </cfRule>
  </conditionalFormatting>
  <conditionalFormatting sqref="G96">
    <cfRule type="cellIs" dxfId="569" priority="581" operator="lessThan">
      <formula>580</formula>
    </cfRule>
    <cfRule type="cellIs" dxfId="568" priority="580" operator="lessThan">
      <formula>580</formula>
    </cfRule>
  </conditionalFormatting>
  <conditionalFormatting sqref="L96 Q96 V96">
    <cfRule type="cellIs" dxfId="567" priority="579" operator="lessThan">
      <formula>570</formula>
    </cfRule>
    <cfRule type="cellIs" dxfId="566" priority="578" operator="lessThan">
      <formula>570</formula>
    </cfRule>
  </conditionalFormatting>
  <conditionalFormatting sqref="E97">
    <cfRule type="cellIs" dxfId="565" priority="577" operator="lessThan">
      <formula>1630</formula>
    </cfRule>
    <cfRule type="cellIs" dxfId="564" priority="576" operator="lessThan">
      <formula>1630</formula>
    </cfRule>
  </conditionalFormatting>
  <conditionalFormatting sqref="G97 L97 Q97">
    <cfRule type="cellIs" dxfId="563" priority="575" operator="lessThan">
      <formula>410</formula>
    </cfRule>
    <cfRule type="cellIs" dxfId="562" priority="574" operator="lessThan">
      <formula>410</formula>
    </cfRule>
  </conditionalFormatting>
  <conditionalFormatting sqref="V97">
    <cfRule type="cellIs" dxfId="561" priority="573" operator="lessThan">
      <formula>400</formula>
    </cfRule>
    <cfRule type="cellIs" dxfId="560" priority="572" operator="lessThan">
      <formula>400</formula>
    </cfRule>
  </conditionalFormatting>
  <conditionalFormatting sqref="E98">
    <cfRule type="cellIs" dxfId="559" priority="571" operator="lessThan">
      <formula>660</formula>
    </cfRule>
    <cfRule type="cellIs" dxfId="558" priority="570" operator="lessThan">
      <formula>660</formula>
    </cfRule>
  </conditionalFormatting>
  <conditionalFormatting sqref="G98 V98">
    <cfRule type="cellIs" dxfId="557" priority="569" operator="lessThan">
      <formula>170</formula>
    </cfRule>
    <cfRule type="cellIs" dxfId="556" priority="568" operator="lessThan">
      <formula>170</formula>
    </cfRule>
  </conditionalFormatting>
  <conditionalFormatting sqref="L98 Q98">
    <cfRule type="cellIs" dxfId="555" priority="567" operator="lessThan">
      <formula>160</formula>
    </cfRule>
    <cfRule type="cellIs" dxfId="554" priority="566" operator="lessThan">
      <formula>160</formula>
    </cfRule>
  </conditionalFormatting>
  <conditionalFormatting sqref="E99">
    <cfRule type="cellIs" dxfId="553" priority="565" operator="lessThan">
      <formula>60</formula>
    </cfRule>
    <cfRule type="cellIs" dxfId="552" priority="564" operator="lessThan">
      <formula>60</formula>
    </cfRule>
  </conditionalFormatting>
  <conditionalFormatting sqref="L99 Q99">
    <cfRule type="cellIs" dxfId="551" priority="563" operator="lessThan">
      <formula>10</formula>
    </cfRule>
    <cfRule type="cellIs" dxfId="550" priority="562" operator="lessThan">
      <formula>10</formula>
    </cfRule>
  </conditionalFormatting>
  <conditionalFormatting sqref="E100">
    <cfRule type="cellIs" dxfId="549" priority="561" operator="lessThan">
      <formula>600</formula>
    </cfRule>
    <cfRule type="cellIs" dxfId="548" priority="560" operator="lessThan">
      <formula>600</formula>
    </cfRule>
  </conditionalFormatting>
  <conditionalFormatting sqref="G100 L100 Q100 V100">
    <cfRule type="cellIs" dxfId="547" priority="559" operator="lessThan">
      <formula>150</formula>
    </cfRule>
    <cfRule type="cellIs" dxfId="546" priority="558" operator="lessThan">
      <formula>150</formula>
    </cfRule>
  </conditionalFormatting>
  <conditionalFormatting sqref="G102 Q102">
    <cfRule type="cellIs" dxfId="545" priority="557" operator="lessThan">
      <formula>15</formula>
    </cfRule>
    <cfRule type="cellIs" dxfId="544" priority="556" operator="lessThan">
      <formula>15</formula>
    </cfRule>
  </conditionalFormatting>
  <conditionalFormatting sqref="E103">
    <cfRule type="cellIs" dxfId="543" priority="555" operator="lessThan">
      <formula>49755</formula>
    </cfRule>
    <cfRule type="cellIs" dxfId="542" priority="554" operator="lessThan">
      <formula>49755</formula>
    </cfRule>
  </conditionalFormatting>
  <conditionalFormatting sqref="L103">
    <cfRule type="cellIs" dxfId="541" priority="551" operator="lessThan">
      <formula>14368</formula>
    </cfRule>
    <cfRule type="cellIs" dxfId="540" priority="550" operator="lessThan">
      <formula>14368</formula>
    </cfRule>
  </conditionalFormatting>
  <conditionalFormatting sqref="Q103">
    <cfRule type="cellIs" dxfId="539" priority="549" operator="lessThan">
      <formula>11759</formula>
    </cfRule>
    <cfRule type="cellIs" dxfId="538" priority="548" operator="lessThan">
      <formula>11759</formula>
    </cfRule>
  </conditionalFormatting>
  <conditionalFormatting sqref="V103">
    <cfRule type="cellIs" dxfId="537" priority="547" operator="lessThan">
      <formula>10389</formula>
    </cfRule>
    <cfRule type="cellIs" dxfId="536" priority="546" operator="lessThan">
      <formula>10389</formula>
    </cfRule>
  </conditionalFormatting>
  <conditionalFormatting sqref="E104">
    <cfRule type="cellIs" dxfId="535" priority="545" operator="lessThan">
      <formula>34810</formula>
    </cfRule>
    <cfRule type="cellIs" dxfId="534" priority="544" operator="lessThan">
      <formula>34810</formula>
    </cfRule>
  </conditionalFormatting>
  <conditionalFormatting sqref="G104">
    <cfRule type="cellIs" dxfId="533" priority="543" operator="lessThan">
      <formula>9420</formula>
    </cfRule>
    <cfRule type="cellIs" dxfId="532" priority="542" operator="lessThan">
      <formula>9420</formula>
    </cfRule>
  </conditionalFormatting>
  <conditionalFormatting sqref="L104">
    <cfRule type="cellIs" dxfId="531" priority="541" operator="lessThan">
      <formula>10732</formula>
    </cfRule>
    <cfRule type="cellIs" dxfId="530" priority="540" operator="lessThan">
      <formula>10732</formula>
    </cfRule>
  </conditionalFormatting>
  <conditionalFormatting sqref="Q104">
    <cfRule type="cellIs" dxfId="529" priority="539" operator="lessThan">
      <formula>7933</formula>
    </cfRule>
    <cfRule type="cellIs" dxfId="528" priority="538" operator="lessThan">
      <formula>7933</formula>
    </cfRule>
  </conditionalFormatting>
  <conditionalFormatting sqref="V104">
    <cfRule type="cellIs" dxfId="527" priority="537" operator="lessThan">
      <formula>6725</formula>
    </cfRule>
    <cfRule type="cellIs" dxfId="526" priority="536" operator="lessThan">
      <formula>6725</formula>
    </cfRule>
    <cfRule type="cellIs" dxfId="525" priority="535" operator="lessThan">
      <formula>6725</formula>
    </cfRule>
  </conditionalFormatting>
  <conditionalFormatting sqref="E105">
    <cfRule type="cellIs" dxfId="524" priority="534" operator="lessThan">
      <formula>13226</formula>
    </cfRule>
    <cfRule type="cellIs" dxfId="523" priority="533" operator="lessThan">
      <formula>13226</formula>
    </cfRule>
  </conditionalFormatting>
  <conditionalFormatting sqref="G105">
    <cfRule type="cellIs" dxfId="522" priority="532" operator="lessThan">
      <formula>2624</formula>
    </cfRule>
    <cfRule type="cellIs" dxfId="521" priority="531" operator="lessThan">
      <formula>2624</formula>
    </cfRule>
  </conditionalFormatting>
  <conditionalFormatting sqref="L105">
    <cfRule type="cellIs" dxfId="520" priority="530" operator="lessThan">
      <formula>3936</formula>
    </cfRule>
    <cfRule type="cellIs" dxfId="519" priority="529" operator="lessThan">
      <formula>3936</formula>
    </cfRule>
  </conditionalFormatting>
  <conditionalFormatting sqref="Q105">
    <cfRule type="cellIs" dxfId="518" priority="528" operator="lessThan">
      <formula>3937</formula>
    </cfRule>
    <cfRule type="cellIs" dxfId="517" priority="527" operator="lessThan">
      <formula>3937</formula>
    </cfRule>
  </conditionalFormatting>
  <conditionalFormatting sqref="V105">
    <cfRule type="cellIs" dxfId="516" priority="526" operator="lessThan">
      <formula>2729</formula>
    </cfRule>
    <cfRule type="cellIs" dxfId="515" priority="525" operator="lessThan">
      <formula>2729</formula>
    </cfRule>
  </conditionalFormatting>
  <conditionalFormatting sqref="E106">
    <cfRule type="cellIs" dxfId="514" priority="524" operator="lessThan">
      <formula>21584</formula>
    </cfRule>
    <cfRule type="cellIs" dxfId="513" priority="523" operator="lessThan">
      <formula>21584</formula>
    </cfRule>
  </conditionalFormatting>
  <conditionalFormatting sqref="G106">
    <cfRule type="cellIs" dxfId="512" priority="522" operator="lessThan">
      <formula>6796</formula>
    </cfRule>
    <cfRule type="cellIs" dxfId="511" priority="521" operator="lessThan">
      <formula>6796</formula>
    </cfRule>
  </conditionalFormatting>
  <conditionalFormatting sqref="L106">
    <cfRule type="cellIs" dxfId="510" priority="520" operator="lessThan">
      <formula>6796</formula>
    </cfRule>
    <cfRule type="cellIs" dxfId="509" priority="519" operator="lessThan">
      <formula>6796</formula>
    </cfRule>
  </conditionalFormatting>
  <conditionalFormatting sqref="Q106 V106">
    <cfRule type="cellIs" dxfId="508" priority="518" operator="lessThan">
      <formula>3996</formula>
    </cfRule>
    <cfRule type="cellIs" dxfId="507" priority="517" operator="lessThan">
      <formula>3996</formula>
    </cfRule>
  </conditionalFormatting>
  <conditionalFormatting sqref="E107">
    <cfRule type="cellIs" dxfId="506" priority="516" operator="lessThan">
      <formula>6100</formula>
    </cfRule>
    <cfRule type="cellIs" dxfId="505" priority="515" operator="lessThan">
      <formula>6100</formula>
    </cfRule>
  </conditionalFormatting>
  <conditionalFormatting sqref="G107">
    <cfRule type="cellIs" dxfId="504" priority="514" operator="lessThan">
      <formula>1600</formula>
    </cfRule>
    <cfRule type="cellIs" dxfId="503" priority="513" operator="lessThan">
      <formula>1600</formula>
    </cfRule>
  </conditionalFormatting>
  <conditionalFormatting sqref="L107">
    <cfRule type="cellIs" dxfId="502" priority="512" operator="lessThan">
      <formula>1450</formula>
    </cfRule>
    <cfRule type="cellIs" dxfId="501" priority="511" operator="lessThan">
      <formula>1450</formula>
    </cfRule>
  </conditionalFormatting>
  <conditionalFormatting sqref="Q107">
    <cfRule type="cellIs" dxfId="500" priority="510" operator="lessThan">
      <formula>1580</formula>
    </cfRule>
    <cfRule type="cellIs" dxfId="499" priority="509" operator="lessThan">
      <formula>1580</formula>
    </cfRule>
  </conditionalFormatting>
  <conditionalFormatting sqref="V107">
    <cfRule type="cellIs" dxfId="498" priority="508" operator="lessThan">
      <formula>1470</formula>
    </cfRule>
    <cfRule type="cellIs" dxfId="497" priority="507" operator="lessThan">
      <formula>1470</formula>
    </cfRule>
  </conditionalFormatting>
  <conditionalFormatting sqref="E108">
    <cfRule type="cellIs" dxfId="496" priority="506" operator="lessThan">
      <formula>7980</formula>
    </cfRule>
    <cfRule type="cellIs" dxfId="495" priority="505" operator="lessThan">
      <formula>7980</formula>
    </cfRule>
  </conditionalFormatting>
  <conditionalFormatting sqref="G108 L108 Q108 V108">
    <cfRule type="cellIs" dxfId="494" priority="504" operator="lessThan">
      <formula>1995</formula>
    </cfRule>
    <cfRule type="cellIs" dxfId="493" priority="503" operator="lessThan">
      <formula>1995</formula>
    </cfRule>
  </conditionalFormatting>
  <conditionalFormatting sqref="E109">
    <cfRule type="cellIs" dxfId="492" priority="502" operator="lessThan">
      <formula>5220</formula>
    </cfRule>
    <cfRule type="cellIs" dxfId="491" priority="501" operator="lessThan">
      <formula>5220</formula>
    </cfRule>
  </conditionalFormatting>
  <conditionalFormatting sqref="G109 L109 Q109 V109">
    <cfRule type="cellIs" dxfId="490" priority="500" operator="lessThan">
      <formula>1305</formula>
    </cfRule>
    <cfRule type="cellIs" dxfId="489" priority="499" operator="lessThan">
      <formula>1305</formula>
    </cfRule>
  </conditionalFormatting>
  <conditionalFormatting sqref="E110">
    <cfRule type="cellIs" dxfId="488" priority="498" operator="lessThan">
      <formula>2760</formula>
    </cfRule>
    <cfRule type="cellIs" dxfId="487" priority="497" operator="lessThan">
      <formula>2760</formula>
    </cfRule>
  </conditionalFormatting>
  <conditionalFormatting sqref="G110 L110 Q110 V110">
    <cfRule type="cellIs" dxfId="486" priority="496" operator="lessThan">
      <formula>690</formula>
    </cfRule>
    <cfRule type="cellIs" dxfId="485" priority="495" operator="lessThan">
      <formula>690</formula>
    </cfRule>
  </conditionalFormatting>
  <conditionalFormatting sqref="E111">
    <cfRule type="cellIs" dxfId="484" priority="494" operator="lessThan">
      <formula>375</formula>
    </cfRule>
    <cfRule type="cellIs" dxfId="483" priority="493" operator="lessThan">
      <formula>375</formula>
    </cfRule>
  </conditionalFormatting>
  <conditionalFormatting sqref="U111 G111">
    <cfRule type="cellIs" dxfId="482" priority="492" operator="lessThan">
      <formula>84</formula>
    </cfRule>
    <cfRule type="cellIs" dxfId="481" priority="491" operator="lessThan">
      <formula>84</formula>
    </cfRule>
  </conditionalFormatting>
  <conditionalFormatting sqref="V111">
    <cfRule type="cellIs" dxfId="480" priority="490" operator="lessThan">
      <formula>84</formula>
    </cfRule>
    <cfRule type="cellIs" dxfId="479" priority="489" operator="lessThan">
      <formula>84</formula>
    </cfRule>
  </conditionalFormatting>
  <conditionalFormatting sqref="G112 V112">
    <cfRule type="cellIs" dxfId="478" priority="488" operator="lessThan">
      <formula>84</formula>
    </cfRule>
    <cfRule type="cellIs" dxfId="477" priority="487" operator="lessThan">
      <formula>84</formula>
    </cfRule>
  </conditionalFormatting>
  <conditionalFormatting sqref="L112 Q112">
    <cfRule type="cellIs" dxfId="476" priority="486" operator="lessThan">
      <formula>86</formula>
    </cfRule>
    <cfRule type="cellIs" dxfId="475" priority="485" operator="lessThan">
      <formula>86</formula>
    </cfRule>
  </conditionalFormatting>
  <conditionalFormatting sqref="L111">
    <cfRule type="cellIs" dxfId="474" priority="484" operator="lessThan">
      <formula>86</formula>
    </cfRule>
    <cfRule type="cellIs" dxfId="473" priority="483" operator="lessThan">
      <formula>86</formula>
    </cfRule>
  </conditionalFormatting>
  <conditionalFormatting sqref="Q111">
    <cfRule type="cellIs" dxfId="472" priority="482" operator="lessThan">
      <formula>121</formula>
    </cfRule>
    <cfRule type="cellIs" dxfId="471" priority="481" operator="lessThan">
      <formula>121</formula>
    </cfRule>
  </conditionalFormatting>
  <conditionalFormatting sqref="E112">
    <cfRule type="cellIs" dxfId="470" priority="480" operator="lessThan">
      <formula>340</formula>
    </cfRule>
    <cfRule type="cellIs" dxfId="469" priority="479" operator="lessThan">
      <formula>340</formula>
    </cfRule>
  </conditionalFormatting>
  <conditionalFormatting sqref="E114">
    <cfRule type="cellIs" dxfId="468" priority="478" operator="lessThan">
      <formula>490</formula>
    </cfRule>
    <cfRule type="cellIs" dxfId="467" priority="477" operator="lessThan">
      <formula>490</formula>
    </cfRule>
  </conditionalFormatting>
  <conditionalFormatting sqref="G114">
    <cfRule type="cellIs" dxfId="466" priority="476" operator="lessThan">
      <formula>140</formula>
    </cfRule>
    <cfRule type="cellIs" dxfId="465" priority="475" operator="lessThan">
      <formula>140</formula>
    </cfRule>
  </conditionalFormatting>
  <conditionalFormatting sqref="L114">
    <cfRule type="cellIs" dxfId="464" priority="474" operator="lessThan">
      <formula>105</formula>
    </cfRule>
    <cfRule type="cellIs" dxfId="463" priority="473" operator="lessThan">
      <formula>105</formula>
    </cfRule>
  </conditionalFormatting>
  <conditionalFormatting sqref="Q114">
    <cfRule type="cellIs" dxfId="462" priority="472" operator="lessThan">
      <formula>130</formula>
    </cfRule>
    <cfRule type="cellIs" dxfId="461" priority="471" operator="lessThan">
      <formula>130</formula>
    </cfRule>
  </conditionalFormatting>
  <conditionalFormatting sqref="E115">
    <cfRule type="cellIs" dxfId="460" priority="470" operator="lessThan">
      <formula>90</formula>
    </cfRule>
    <cfRule type="cellIs" dxfId="459" priority="469" operator="lessThan">
      <formula>90</formula>
    </cfRule>
  </conditionalFormatting>
  <conditionalFormatting sqref="E116 G124 Q124">
    <cfRule type="cellIs" dxfId="458" priority="468" operator="lessThan">
      <formula>140</formula>
    </cfRule>
    <cfRule type="cellIs" dxfId="457" priority="467" operator="lessThan">
      <formula>140</formula>
    </cfRule>
  </conditionalFormatting>
  <conditionalFormatting sqref="E117 V134">
    <cfRule type="cellIs" dxfId="456" priority="466" operator="lessThan">
      <formula>20</formula>
    </cfRule>
  </conditionalFormatting>
  <conditionalFormatting sqref="E101">
    <cfRule type="cellIs" dxfId="455" priority="465" operator="lessThan">
      <formula>140</formula>
    </cfRule>
    <cfRule type="cellIs" dxfId="454" priority="464" operator="lessThan">
      <formula>140</formula>
    </cfRule>
  </conditionalFormatting>
  <conditionalFormatting sqref="E118">
    <cfRule type="cellIs" dxfId="453" priority="463" operator="lessThan">
      <formula>240</formula>
    </cfRule>
    <cfRule type="cellIs" dxfId="452" priority="462" operator="lessThan">
      <formula>240</formula>
    </cfRule>
  </conditionalFormatting>
  <conditionalFormatting sqref="E119">
    <cfRule type="cellIs" dxfId="451" priority="461" operator="lessThan">
      <formula>1120</formula>
    </cfRule>
    <cfRule type="cellIs" dxfId="450" priority="460" operator="lessThan">
      <formula>1120</formula>
    </cfRule>
  </conditionalFormatting>
  <conditionalFormatting sqref="G119">
    <cfRule type="cellIs" dxfId="449" priority="459" operator="lessThan">
      <formula>190</formula>
    </cfRule>
    <cfRule type="cellIs" dxfId="448" priority="458" operator="lessThan">
      <formula>190</formula>
    </cfRule>
  </conditionalFormatting>
  <conditionalFormatting sqref="L119">
    <cfRule type="cellIs" dxfId="447" priority="457" operator="lessThan">
      <formula>420</formula>
    </cfRule>
    <cfRule type="cellIs" dxfId="446" priority="456" operator="lessThan">
      <formula>420</formula>
    </cfRule>
  </conditionalFormatting>
  <conditionalFormatting sqref="Q119">
    <cfRule type="cellIs" dxfId="445" priority="455" operator="lessThan">
      <formula>230</formula>
    </cfRule>
    <cfRule type="cellIs" dxfId="444" priority="454" operator="lessThan">
      <formula>230</formula>
    </cfRule>
  </conditionalFormatting>
  <conditionalFormatting sqref="V119">
    <cfRule type="cellIs" dxfId="443" priority="453" operator="lessThan">
      <formula>280</formula>
    </cfRule>
    <cfRule type="cellIs" dxfId="442" priority="452" operator="lessThan">
      <formula>280</formula>
    </cfRule>
  </conditionalFormatting>
  <conditionalFormatting sqref="E120">
    <cfRule type="cellIs" dxfId="441" priority="451" operator="lessThan">
      <formula>600</formula>
    </cfRule>
    <cfRule type="cellIs" dxfId="440" priority="450" operator="lessThan">
      <formula>600</formula>
    </cfRule>
  </conditionalFormatting>
  <conditionalFormatting sqref="G120 L120 Q120 V120">
    <cfRule type="cellIs" dxfId="439" priority="449" operator="lessThan">
      <formula>150</formula>
    </cfRule>
    <cfRule type="cellIs" dxfId="438" priority="448" operator="lessThan">
      <formula>150</formula>
    </cfRule>
  </conditionalFormatting>
  <conditionalFormatting sqref="E121">
    <cfRule type="cellIs" dxfId="437" priority="447" operator="lessThan">
      <formula>300</formula>
    </cfRule>
    <cfRule type="cellIs" dxfId="436" priority="446" operator="lessThan">
      <formula>300</formula>
    </cfRule>
  </conditionalFormatting>
  <conditionalFormatting sqref="L121">
    <cfRule type="cellIs" dxfId="435" priority="445" operator="lessThan">
      <formula>200</formula>
    </cfRule>
    <cfRule type="cellIs" dxfId="434" priority="444" operator="lessThan">
      <formula>200</formula>
    </cfRule>
  </conditionalFormatting>
  <conditionalFormatting sqref="V121">
    <cfRule type="cellIs" dxfId="433" priority="443" operator="lessThan">
      <formula>100</formula>
    </cfRule>
    <cfRule type="cellIs" dxfId="432" priority="442" operator="lessThan">
      <formula>100</formula>
    </cfRule>
  </conditionalFormatting>
  <conditionalFormatting sqref="E122">
    <cfRule type="cellIs" dxfId="431" priority="441" operator="lessThan">
      <formula>220</formula>
    </cfRule>
    <cfRule type="cellIs" dxfId="430" priority="440" operator="lessThan">
      <formula>220</formula>
    </cfRule>
  </conditionalFormatting>
  <conditionalFormatting sqref="L122">
    <cfRule type="cellIs" dxfId="429" priority="439" operator="lessThan">
      <formula>70</formula>
    </cfRule>
    <cfRule type="cellIs" dxfId="428" priority="438" operator="lessThan">
      <formula>70</formula>
    </cfRule>
  </conditionalFormatting>
  <conditionalFormatting sqref="Q122">
    <cfRule type="cellIs" dxfId="427" priority="437" operator="lessThan">
      <formula>80</formula>
    </cfRule>
    <cfRule type="cellIs" dxfId="426" priority="436" operator="lessThan">
      <formula>80</formula>
    </cfRule>
  </conditionalFormatting>
  <conditionalFormatting sqref="E123">
    <cfRule type="cellIs" dxfId="425" priority="435" operator="lessThan">
      <formula>80</formula>
    </cfRule>
    <cfRule type="cellIs" dxfId="424" priority="434" operator="lessThan">
      <formula>80</formula>
    </cfRule>
  </conditionalFormatting>
  <conditionalFormatting sqref="E124">
    <cfRule type="cellIs" dxfId="423" priority="433" operator="lessThan">
      <formula>140</formula>
    </cfRule>
    <cfRule type="cellIs" dxfId="422" priority="432" operator="lessThan">
      <formula>140</formula>
    </cfRule>
  </conditionalFormatting>
  <conditionalFormatting sqref="E125">
    <cfRule type="cellIs" dxfId="421" priority="431" operator="lessThan">
      <formula>3800</formula>
    </cfRule>
    <cfRule type="cellIs" dxfId="420" priority="430" operator="lessThan">
      <formula>3800</formula>
    </cfRule>
  </conditionalFormatting>
  <conditionalFormatting sqref="D244 E147 E127 L127 L125">
    <cfRule type="cellIs" dxfId="419" priority="429" operator="lessThan">
      <formula>800</formula>
    </cfRule>
    <cfRule type="cellIs" dxfId="418" priority="428" operator="lessThan">
      <formula>800</formula>
    </cfRule>
  </conditionalFormatting>
  <conditionalFormatting sqref="E126 V125:V126">
    <cfRule type="cellIs" dxfId="417" priority="427" operator="lessThan">
      <formula>3000</formula>
    </cfRule>
  </conditionalFormatting>
  <conditionalFormatting sqref="E126 V125:V126">
    <cfRule type="cellIs" dxfId="416" priority="426" operator="lessThan">
      <formula>3000</formula>
    </cfRule>
  </conditionalFormatting>
  <conditionalFormatting sqref="E130">
    <cfRule type="cellIs" dxfId="415" priority="425" operator="lessThan">
      <formula>418050</formula>
    </cfRule>
    <cfRule type="cellIs" dxfId="414" priority="424" operator="lessThan">
      <formula>418050</formula>
    </cfRule>
  </conditionalFormatting>
  <conditionalFormatting sqref="G130">
    <cfRule type="cellIs" dxfId="413" priority="423" operator="lessThan">
      <formula>109410</formula>
    </cfRule>
    <cfRule type="cellIs" dxfId="412" priority="422" operator="lessThan">
      <formula>109410</formula>
    </cfRule>
  </conditionalFormatting>
  <conditionalFormatting sqref="L130">
    <cfRule type="cellIs" dxfId="411" priority="421" operator="lessThan">
      <formula>99615</formula>
    </cfRule>
    <cfRule type="cellIs" dxfId="410" priority="420" operator="lessThan">
      <formula>99615</formula>
    </cfRule>
  </conditionalFormatting>
  <conditionalFormatting sqref="Q130">
    <cfRule type="cellIs" dxfId="409" priority="419" operator="lessThan">
      <formula>109415</formula>
    </cfRule>
    <cfRule type="cellIs" dxfId="408" priority="418" operator="lessThan">
      <formula>109415</formula>
    </cfRule>
  </conditionalFormatting>
  <conditionalFormatting sqref="V130">
    <cfRule type="cellIs" dxfId="407" priority="417" operator="lessThan">
      <formula>99610</formula>
    </cfRule>
    <cfRule type="cellIs" dxfId="406" priority="416" operator="lessThan">
      <formula>99610</formula>
    </cfRule>
  </conditionalFormatting>
  <conditionalFormatting sqref="V131 Q131 L131 G131">
    <cfRule type="cellIs" dxfId="405" priority="415" operator="lessThan">
      <formula>74100</formula>
    </cfRule>
    <cfRule type="cellIs" dxfId="404" priority="414" operator="lessThan">
      <formula>74100</formula>
    </cfRule>
  </conditionalFormatting>
  <conditionalFormatting sqref="E131">
    <cfRule type="cellIs" dxfId="403" priority="413" operator="lessThan">
      <formula>296400</formula>
    </cfRule>
    <cfRule type="cellIs" dxfId="402" priority="412" operator="lessThan">
      <formula>296400</formula>
    </cfRule>
  </conditionalFormatting>
  <conditionalFormatting sqref="E132">
    <cfRule type="cellIs" dxfId="401" priority="411" operator="lessThan">
      <formula>121600</formula>
    </cfRule>
    <cfRule type="cellIs" dxfId="400" priority="410" operator="lessThan">
      <formula>121600</formula>
    </cfRule>
  </conditionalFormatting>
  <conditionalFormatting sqref="G132 Q132">
    <cfRule type="cellIs" dxfId="399" priority="409" operator="lessThan">
      <formula>35300</formula>
    </cfRule>
    <cfRule type="cellIs" dxfId="398" priority="408" operator="lessThan">
      <formula>35300</formula>
    </cfRule>
  </conditionalFormatting>
  <conditionalFormatting sqref="L132 V132">
    <cfRule type="cellIs" dxfId="397" priority="407" operator="lessThan">
      <formula>25500</formula>
    </cfRule>
    <cfRule type="cellIs" dxfId="396" priority="406" operator="lessThan">
      <formula>25500</formula>
    </cfRule>
  </conditionalFormatting>
  <conditionalFormatting sqref="G250:G251 Q250:Q251">
    <cfRule type="cellIs" dxfId="395" priority="405" operator="lessThan">
      <formula>5</formula>
    </cfRule>
    <cfRule type="cellIs" dxfId="394" priority="404" operator="lessThan">
      <formula>5</formula>
    </cfRule>
  </conditionalFormatting>
  <conditionalFormatting sqref="G133 G137 V137 E140">
    <cfRule type="cellIs" dxfId="393" priority="403" operator="lessThan">
      <formula>10</formula>
    </cfRule>
    <cfRule type="cellIs" dxfId="392" priority="402" operator="lessThan">
      <formula>10</formula>
    </cfRule>
  </conditionalFormatting>
  <conditionalFormatting sqref="E133 E137 G154 L154 Q154 V154 G191 E245">
    <cfRule type="cellIs" dxfId="391" priority="401" operator="lessThan">
      <formula>50</formula>
    </cfRule>
    <cfRule type="cellIs" dxfId="390" priority="400" operator="lessThan">
      <formula>50</formula>
    </cfRule>
  </conditionalFormatting>
  <conditionalFormatting sqref="E134">
    <cfRule type="cellIs" dxfId="389" priority="399" operator="lessThan">
      <formula>2300</formula>
    </cfRule>
    <cfRule type="cellIs" dxfId="388" priority="398" operator="lessThan">
      <formula>2300</formula>
    </cfRule>
  </conditionalFormatting>
  <conditionalFormatting sqref="L133">
    <cfRule type="cellIs" dxfId="387" priority="397" operator="lessThan">
      <formula>15</formula>
    </cfRule>
    <cfRule type="cellIs" dxfId="386" priority="396" operator="lessThan">
      <formula>15</formula>
    </cfRule>
  </conditionalFormatting>
  <conditionalFormatting sqref="V133">
    <cfRule type="cellIs" dxfId="385" priority="393" operator="lessThan">
      <formula>10</formula>
    </cfRule>
    <cfRule type="cellIs" dxfId="384" priority="392" operator="lessThan">
      <formula>10</formula>
    </cfRule>
  </conditionalFormatting>
  <conditionalFormatting sqref="E135">
    <cfRule type="cellIs" dxfId="383" priority="391" operator="lessThan">
      <formula>130050</formula>
    </cfRule>
    <cfRule type="cellIs" dxfId="382" priority="390" operator="lessThan">
      <formula>130050</formula>
    </cfRule>
  </conditionalFormatting>
  <conditionalFormatting sqref="E136">
    <cfRule type="cellIs" dxfId="381" priority="389" operator="lessThan">
      <formula>130000</formula>
    </cfRule>
    <cfRule type="cellIs" dxfId="380" priority="388" operator="lessThan">
      <formula>130000</formula>
    </cfRule>
  </conditionalFormatting>
  <conditionalFormatting sqref="V135 G135">
    <cfRule type="cellIs" dxfId="379" priority="387" operator="lessThan">
      <formula>32510</formula>
    </cfRule>
    <cfRule type="cellIs" dxfId="378" priority="386" operator="lessThan">
      <formula>32510</formula>
    </cfRule>
  </conditionalFormatting>
  <conditionalFormatting sqref="L135 Q135">
    <cfRule type="cellIs" dxfId="377" priority="385" operator="lessThan">
      <formula>32515</formula>
    </cfRule>
    <cfRule type="cellIs" dxfId="376" priority="384" operator="lessThan">
      <formula>32515</formula>
    </cfRule>
  </conditionalFormatting>
  <conditionalFormatting sqref="G136 L136 Q136 V136">
    <cfRule type="cellIs" dxfId="375" priority="383" operator="lessThan">
      <formula>32500</formula>
    </cfRule>
    <cfRule type="cellIs" dxfId="374" priority="382" operator="lessThan">
      <formula>32500</formula>
    </cfRule>
  </conditionalFormatting>
  <conditionalFormatting sqref="L137 Q137 L141 Q141 V141:V142 G141:G142 E173">
    <cfRule type="cellIs" dxfId="373" priority="381" operator="lessThan">
      <formula>15</formula>
    </cfRule>
  </conditionalFormatting>
  <conditionalFormatting sqref="L137 Q137 L141 Q141 V141:V142 G141:G142 E173">
    <cfRule type="cellIs" dxfId="372" priority="380" operator="lessThan">
      <formula>15</formula>
    </cfRule>
  </conditionalFormatting>
  <conditionalFormatting sqref="E138">
    <cfRule type="cellIs" dxfId="371" priority="379" operator="lessThan">
      <formula>1950</formula>
    </cfRule>
    <cfRule type="cellIs" dxfId="370" priority="378" operator="lessThan">
      <formula>1950</formula>
    </cfRule>
  </conditionalFormatting>
  <conditionalFormatting sqref="G138">
    <cfRule type="cellIs" dxfId="369" priority="377" operator="lessThan">
      <formula>482</formula>
    </cfRule>
    <cfRule type="cellIs" dxfId="368" priority="376" operator="lessThan">
      <formula>482</formula>
    </cfRule>
  </conditionalFormatting>
  <conditionalFormatting sqref="V138">
    <cfRule type="cellIs" dxfId="367" priority="372" operator="lessThan">
      <formula>483</formula>
    </cfRule>
    <cfRule type="cellIs" dxfId="366" priority="371" operator="lessThan">
      <formula>483</formula>
    </cfRule>
  </conditionalFormatting>
  <conditionalFormatting sqref="Q138">
    <cfRule type="cellIs" dxfId="365" priority="370" operator="lessThan">
      <formula>492</formula>
    </cfRule>
    <cfRule type="cellIs" dxfId="364" priority="369" operator="lessThan">
      <formula>492</formula>
    </cfRule>
  </conditionalFormatting>
  <conditionalFormatting sqref="L138">
    <cfRule type="cellIs" dxfId="363" priority="368" operator="lessThan">
      <formula>493</formula>
    </cfRule>
    <cfRule type="cellIs" dxfId="362" priority="367" operator="lessThan">
      <formula>493</formula>
    </cfRule>
  </conditionalFormatting>
  <conditionalFormatting sqref="E139">
    <cfRule type="cellIs" dxfId="361" priority="366" operator="lessThan">
      <formula>1800</formula>
    </cfRule>
    <cfRule type="cellIs" dxfId="360" priority="365" operator="lessThan">
      <formula>1800</formula>
    </cfRule>
  </conditionalFormatting>
  <conditionalFormatting sqref="G139 L139 Q139 V139">
    <cfRule type="cellIs" dxfId="359" priority="364" operator="lessThan">
      <formula>450</formula>
    </cfRule>
    <cfRule type="cellIs" dxfId="358" priority="363" operator="lessThan">
      <formula>450</formula>
    </cfRule>
  </conditionalFormatting>
  <conditionalFormatting sqref="E142">
    <cfRule type="cellIs" dxfId="357" priority="362" operator="lessThan">
      <formula>80</formula>
    </cfRule>
    <cfRule type="cellIs" dxfId="356" priority="361" operator="lessThan">
      <formula>80</formula>
    </cfRule>
  </conditionalFormatting>
  <conditionalFormatting sqref="E143">
    <cfRule type="cellIs" dxfId="355" priority="360" operator="lessThan">
      <formula>163600</formula>
    </cfRule>
    <cfRule type="cellIs" dxfId="354" priority="359" operator="lessThan">
      <formula>163600</formula>
    </cfRule>
  </conditionalFormatting>
  <conditionalFormatting sqref="G143">
    <cfRule type="cellIs" dxfId="353" priority="358" operator="lessThan">
      <formula>42040</formula>
    </cfRule>
    <cfRule type="cellIs" dxfId="352" priority="357" operator="lessThan">
      <formula>42040</formula>
    </cfRule>
  </conditionalFormatting>
  <conditionalFormatting sqref="L143">
    <cfRule type="cellIs" dxfId="351" priority="356" operator="lessThan">
      <formula>40760</formula>
    </cfRule>
    <cfRule type="cellIs" dxfId="350" priority="355" operator="lessThan">
      <formula>40760</formula>
    </cfRule>
  </conditionalFormatting>
  <conditionalFormatting sqref="Q143">
    <cfRule type="cellIs" dxfId="349" priority="354" operator="lessThan">
      <formula>40760</formula>
    </cfRule>
    <cfRule type="cellIs" dxfId="348" priority="353" operator="lessThan">
      <formula>40760</formula>
    </cfRule>
  </conditionalFormatting>
  <conditionalFormatting sqref="V143">
    <cfRule type="cellIs" dxfId="347" priority="352" operator="lessThan">
      <formula>40040</formula>
    </cfRule>
    <cfRule type="cellIs" dxfId="346" priority="351" operator="lessThan">
      <formula>40040</formula>
    </cfRule>
  </conditionalFormatting>
  <conditionalFormatting sqref="E144">
    <cfRule type="cellIs" dxfId="345" priority="350" operator="lessThan">
      <formula>55600</formula>
    </cfRule>
    <cfRule type="cellIs" dxfId="344" priority="349" operator="lessThan">
      <formula>55600</formula>
    </cfRule>
  </conditionalFormatting>
  <conditionalFormatting sqref="G144">
    <cfRule type="cellIs" dxfId="343" priority="348" operator="lessThan">
      <formula>15000</formula>
    </cfRule>
    <cfRule type="cellIs" dxfId="342" priority="347" operator="lessThan">
      <formula>15000</formula>
    </cfRule>
  </conditionalFormatting>
  <conditionalFormatting sqref="L144">
    <cfRule type="cellIs" dxfId="341" priority="346" operator="lessThan">
      <formula>14000</formula>
    </cfRule>
    <cfRule type="cellIs" dxfId="340" priority="345" operator="lessThan">
      <formula>14000</formula>
    </cfRule>
  </conditionalFormatting>
  <conditionalFormatting sqref="Q144">
    <cfRule type="cellIs" dxfId="339" priority="344" operator="lessThan">
      <formula>13500</formula>
    </cfRule>
    <cfRule type="cellIs" dxfId="338" priority="343" operator="lessThan">
      <formula>13500</formula>
    </cfRule>
  </conditionalFormatting>
  <conditionalFormatting sqref="V144">
    <cfRule type="cellIs" dxfId="337" priority="342" operator="lessThan">
      <formula>13100</formula>
    </cfRule>
    <cfRule type="cellIs" dxfId="336" priority="341" operator="lessThan">
      <formula>13100</formula>
    </cfRule>
  </conditionalFormatting>
  <conditionalFormatting sqref="E145">
    <cfRule type="cellIs" dxfId="335" priority="340" operator="lessThan">
      <formula>7000</formula>
    </cfRule>
    <cfRule type="cellIs" dxfId="334" priority="339" operator="lessThan">
      <formula>7000</formula>
    </cfRule>
  </conditionalFormatting>
  <conditionalFormatting sqref="G145">
    <cfRule type="cellIs" dxfId="333" priority="338" operator="lessThan">
      <formula>1800</formula>
    </cfRule>
    <cfRule type="cellIs" dxfId="332" priority="337" operator="lessThan">
      <formula>1800</formula>
    </cfRule>
  </conditionalFormatting>
  <conditionalFormatting sqref="L145">
    <cfRule type="cellIs" dxfId="331" priority="336" operator="lessThan">
      <formula>1500</formula>
    </cfRule>
    <cfRule type="cellIs" dxfId="330" priority="335" operator="lessThan">
      <formula>1500</formula>
    </cfRule>
  </conditionalFormatting>
  <conditionalFormatting sqref="Q145">
    <cfRule type="cellIs" dxfId="329" priority="334" operator="lessThan">
      <formula>2000</formula>
    </cfRule>
    <cfRule type="cellIs" dxfId="328" priority="333" operator="lessThan">
      <formula>2000</formula>
    </cfRule>
  </conditionalFormatting>
  <conditionalFormatting sqref="V145">
    <cfRule type="cellIs" dxfId="327" priority="332" operator="lessThan">
      <formula>1700</formula>
    </cfRule>
    <cfRule type="cellIs" dxfId="326" priority="331" operator="lessThan">
      <formula>1700</formula>
    </cfRule>
  </conditionalFormatting>
  <conditionalFormatting sqref="E146">
    <cfRule type="cellIs" dxfId="325" priority="330" operator="lessThan">
      <formula>100000</formula>
    </cfRule>
    <cfRule type="cellIs" dxfId="324" priority="329" operator="lessThan">
      <formula>100000</formula>
    </cfRule>
  </conditionalFormatting>
  <conditionalFormatting sqref="G146 L146 Q146 V146">
    <cfRule type="cellIs" dxfId="323" priority="328" operator="lessThan">
      <formula>25000</formula>
    </cfRule>
    <cfRule type="cellIs" dxfId="322" priority="327" operator="lessThan">
      <formula>25000</formula>
    </cfRule>
  </conditionalFormatting>
  <conditionalFormatting sqref="G147 L147 Q147 V147 E154 Q156 G244 L244 Q244 V244">
    <cfRule type="cellIs" dxfId="321" priority="326" operator="lessThan">
      <formula>200</formula>
    </cfRule>
    <cfRule type="cellIs" dxfId="320" priority="325" operator="lessThan">
      <formula>200</formula>
    </cfRule>
  </conditionalFormatting>
  <conditionalFormatting sqref="E148">
    <cfRule type="cellIs" dxfId="319" priority="324" operator="lessThan">
      <formula>200</formula>
    </cfRule>
    <cfRule type="cellIs" dxfId="318" priority="323" operator="lessThan">
      <formula>200</formula>
    </cfRule>
  </conditionalFormatting>
  <conditionalFormatting sqref="E149">
    <cfRule type="cellIs" dxfId="317" priority="322" operator="lessThan">
      <formula>650</formula>
    </cfRule>
    <cfRule type="cellIs" dxfId="316" priority="321" operator="lessThan">
      <formula>650</formula>
    </cfRule>
  </conditionalFormatting>
  <conditionalFormatting sqref="G149 Q149">
    <cfRule type="cellIs" dxfId="315" priority="320" operator="lessThan">
      <formula>160</formula>
    </cfRule>
    <cfRule type="cellIs" dxfId="314" priority="319" operator="lessThan">
      <formula>160</formula>
    </cfRule>
  </conditionalFormatting>
  <conditionalFormatting sqref="L149 V149">
    <cfRule type="cellIs" dxfId="313" priority="318" operator="lessThan">
      <formula>165</formula>
    </cfRule>
    <cfRule type="cellIs" dxfId="312" priority="317" operator="lessThan">
      <formula>165</formula>
    </cfRule>
  </conditionalFormatting>
  <conditionalFormatting sqref="E150">
    <cfRule type="cellIs" dxfId="311" priority="316" operator="lessThan">
      <formula>15600</formula>
    </cfRule>
    <cfRule type="cellIs" dxfId="310" priority="315" operator="lessThan">
      <formula>15600</formula>
    </cfRule>
  </conditionalFormatting>
  <conditionalFormatting sqref="G150 L150">
    <cfRule type="cellIs" dxfId="309" priority="314" operator="lessThan">
      <formula>3350</formula>
    </cfRule>
    <cfRule type="cellIs" dxfId="308" priority="313" operator="lessThan">
      <formula>3350</formula>
    </cfRule>
  </conditionalFormatting>
  <conditionalFormatting sqref="Q150 V150">
    <cfRule type="cellIs" dxfId="307" priority="312" operator="lessThan">
      <formula>4450</formula>
    </cfRule>
    <cfRule type="cellIs" dxfId="306" priority="311" operator="lessThan">
      <formula>4450</formula>
    </cfRule>
  </conditionalFormatting>
  <conditionalFormatting sqref="E152">
    <cfRule type="cellIs" dxfId="305" priority="310" operator="lessThan">
      <formula>15100</formula>
    </cfRule>
    <cfRule type="cellIs" dxfId="304" priority="309" operator="lessThan">
      <formula>15100</formula>
    </cfRule>
  </conditionalFormatting>
  <conditionalFormatting sqref="G152">
    <cfRule type="cellIs" dxfId="303" priority="308" operator="lessThan">
      <formula>3300</formula>
    </cfRule>
    <cfRule type="cellIs" dxfId="302" priority="307" operator="lessThan">
      <formula>3300</formula>
    </cfRule>
  </conditionalFormatting>
  <conditionalFormatting sqref="L152">
    <cfRule type="cellIs" dxfId="301" priority="306" operator="lessThan">
      <formula>3200</formula>
    </cfRule>
    <cfRule type="cellIs" dxfId="300" priority="305" operator="lessThan">
      <formula>3200</formula>
    </cfRule>
  </conditionalFormatting>
  <conditionalFormatting sqref="Q152 V152">
    <cfRule type="cellIs" dxfId="299" priority="304" operator="lessThan">
      <formula>4300</formula>
    </cfRule>
    <cfRule type="cellIs" dxfId="298" priority="303" operator="lessThan">
      <formula>4300</formula>
    </cfRule>
  </conditionalFormatting>
  <conditionalFormatting sqref="E155">
    <cfRule type="cellIs" dxfId="297" priority="302" operator="lessThan">
      <formula>5</formula>
    </cfRule>
    <cfRule type="cellIs" dxfId="296" priority="301" operator="lessThan">
      <formula>5</formula>
    </cfRule>
  </conditionalFormatting>
  <conditionalFormatting sqref="G155 Q155 V155">
    <cfRule type="cellIs" dxfId="295" priority="300" operator="lessThan">
      <formula>1</formula>
    </cfRule>
    <cfRule type="cellIs" dxfId="294" priority="299" operator="lessThan">
      <formula>1</formula>
    </cfRule>
  </conditionalFormatting>
  <conditionalFormatting sqref="V156 L191 V191">
    <cfRule type="cellIs" dxfId="293" priority="298" operator="lessThan">
      <formula>100</formula>
    </cfRule>
    <cfRule type="cellIs" dxfId="292" priority="297" operator="lessThan">
      <formula>100</formula>
    </cfRule>
  </conditionalFormatting>
  <conditionalFormatting sqref="L151 Q151 V151">
    <cfRule type="cellIs" dxfId="291" priority="296" operator="lessThan">
      <formula>150</formula>
    </cfRule>
    <cfRule type="cellIs" dxfId="290" priority="295" operator="lessThan">
      <formula>150</formula>
    </cfRule>
  </conditionalFormatting>
  <conditionalFormatting sqref="E156">
    <cfRule type="cellIs" dxfId="289" priority="294" operator="lessThan">
      <formula>300</formula>
    </cfRule>
    <cfRule type="cellIs" dxfId="288" priority="293" operator="lessThan">
      <formula>300</formula>
    </cfRule>
  </conditionalFormatting>
  <conditionalFormatting sqref="E157">
    <cfRule type="cellIs" dxfId="287" priority="292" operator="lessThan">
      <formula>996</formula>
    </cfRule>
    <cfRule type="cellIs" dxfId="286" priority="291" operator="lessThan">
      <formula>996</formula>
    </cfRule>
  </conditionalFormatting>
  <conditionalFormatting sqref="G157 L157 Q157 V157">
    <cfRule type="cellIs" dxfId="285" priority="290" operator="lessThan">
      <formula>249</formula>
    </cfRule>
    <cfRule type="cellIs" dxfId="284" priority="289" operator="lessThan">
      <formula>249</formula>
    </cfRule>
  </conditionalFormatting>
  <conditionalFormatting sqref="G158 L158 Q158 V158">
    <cfRule type="cellIs" dxfId="283" priority="288" operator="lessThan">
      <formula>243</formula>
    </cfRule>
    <cfRule type="cellIs" dxfId="282" priority="287" operator="lessThan">
      <formula>243</formula>
    </cfRule>
  </conditionalFormatting>
  <conditionalFormatting sqref="E158">
    <cfRule type="cellIs" dxfId="281" priority="286" operator="lessThan">
      <formula>972</formula>
    </cfRule>
    <cfRule type="cellIs" dxfId="280" priority="285" operator="lessThan">
      <formula>972</formula>
    </cfRule>
  </conditionalFormatting>
  <conditionalFormatting sqref="E159">
    <cfRule type="cellIs" dxfId="279" priority="284" operator="lessThan">
      <formula>24</formula>
    </cfRule>
    <cfRule type="cellIs" dxfId="278" priority="283" operator="lessThan">
      <formula>24</formula>
    </cfRule>
  </conditionalFormatting>
  <conditionalFormatting sqref="G159 L159 Q159 V159">
    <cfRule type="cellIs" dxfId="277" priority="282" operator="lessThan">
      <formula>6</formula>
    </cfRule>
    <cfRule type="cellIs" dxfId="276" priority="281" operator="lessThan">
      <formula>6</formula>
    </cfRule>
  </conditionalFormatting>
  <conditionalFormatting sqref="G160">
    <cfRule type="cellIs" dxfId="275" priority="280" operator="lessThan">
      <formula>25</formula>
    </cfRule>
    <cfRule type="cellIs" dxfId="274" priority="279" operator="lessThan">
      <formula>25</formula>
    </cfRule>
  </conditionalFormatting>
  <conditionalFormatting sqref="L160">
    <cfRule type="cellIs" dxfId="273" priority="278" operator="lessThan">
      <formula>37</formula>
    </cfRule>
    <cfRule type="cellIs" dxfId="272" priority="277" operator="lessThan">
      <formula>37</formula>
    </cfRule>
  </conditionalFormatting>
  <conditionalFormatting sqref="Q160 V160">
    <cfRule type="cellIs" dxfId="271" priority="276" operator="lessThan">
      <formula>29</formula>
    </cfRule>
    <cfRule type="cellIs" dxfId="270" priority="275" operator="lessThan">
      <formula>29</formula>
    </cfRule>
  </conditionalFormatting>
  <conditionalFormatting sqref="E160">
    <cfRule type="cellIs" dxfId="269" priority="274" operator="lessThan">
      <formula>120</formula>
    </cfRule>
    <cfRule type="cellIs" dxfId="268" priority="273" operator="lessThan">
      <formula>120</formula>
    </cfRule>
  </conditionalFormatting>
  <conditionalFormatting sqref="E161">
    <cfRule type="cellIs" dxfId="267" priority="272" operator="lessThan">
      <formula>22</formula>
    </cfRule>
    <cfRule type="cellIs" dxfId="266" priority="271" operator="lessThan">
      <formula>22</formula>
    </cfRule>
  </conditionalFormatting>
  <conditionalFormatting sqref="L161">
    <cfRule type="cellIs" dxfId="265" priority="270" operator="lessThan">
      <formula>7</formula>
    </cfRule>
    <cfRule type="cellIs" dxfId="264" priority="269" operator="lessThan">
      <formula>7</formula>
    </cfRule>
  </conditionalFormatting>
  <conditionalFormatting sqref="E162">
    <cfRule type="cellIs" dxfId="263" priority="268" operator="lessThan">
      <formula>98</formula>
    </cfRule>
    <cfRule type="cellIs" dxfId="262" priority="267" operator="lessThan">
      <formula>98</formula>
    </cfRule>
  </conditionalFormatting>
  <conditionalFormatting sqref="G162">
    <cfRule type="cellIs" dxfId="261" priority="266" operator="lessThan">
      <formula>20</formula>
    </cfRule>
    <cfRule type="cellIs" dxfId="260" priority="265" operator="lessThan">
      <formula>20</formula>
    </cfRule>
  </conditionalFormatting>
  <conditionalFormatting sqref="Q162 V162">
    <cfRule type="cellIs" dxfId="259" priority="264" operator="lessThan">
      <formula>24</formula>
    </cfRule>
    <cfRule type="cellIs" dxfId="258" priority="263" operator="lessThan">
      <formula>24</formula>
    </cfRule>
  </conditionalFormatting>
  <conditionalFormatting sqref="E165 L165">
    <cfRule type="cellIs" dxfId="257" priority="262" operator="lessThan">
      <formula>2000</formula>
    </cfRule>
    <cfRule type="cellIs" dxfId="256" priority="261" operator="lessThan">
      <formula>2000</formula>
    </cfRule>
  </conditionalFormatting>
  <conditionalFormatting sqref="E166">
    <cfRule type="cellIs" dxfId="255" priority="260" operator="lessThan">
      <formula>19</formula>
    </cfRule>
    <cfRule type="cellIs" dxfId="254" priority="259" operator="lessThan">
      <formula>19</formula>
    </cfRule>
  </conditionalFormatting>
  <conditionalFormatting sqref="E167">
    <cfRule type="cellIs" dxfId="253" priority="258" operator="lessThan">
      <formula>5</formula>
    </cfRule>
    <cfRule type="cellIs" dxfId="252" priority="257" operator="lessThan">
      <formula>5</formula>
    </cfRule>
  </conditionalFormatting>
  <conditionalFormatting sqref="E168">
    <cfRule type="cellIs" dxfId="251" priority="256" operator="lessThan">
      <formula>6</formula>
    </cfRule>
    <cfRule type="cellIs" dxfId="250" priority="255" operator="lessThan">
      <formula>6</formula>
    </cfRule>
  </conditionalFormatting>
  <conditionalFormatting sqref="E169">
    <cfRule type="cellIs" dxfId="249" priority="254" operator="lessThan">
      <formula>8</formula>
    </cfRule>
    <cfRule type="cellIs" dxfId="248" priority="253" operator="lessThan">
      <formula>8</formula>
    </cfRule>
  </conditionalFormatting>
  <conditionalFormatting sqref="G167:G168 L167 Q168 V167">
    <cfRule type="cellIs" dxfId="247" priority="252" operator="lessThan">
      <formula>1</formula>
    </cfRule>
  </conditionalFormatting>
  <conditionalFormatting sqref="G167:G168 L167 Q168 V167">
    <cfRule type="cellIs" dxfId="246" priority="251" operator="lessThan">
      <formula>1</formula>
    </cfRule>
  </conditionalFormatting>
  <conditionalFormatting sqref="L168 G173">
    <cfRule type="cellIs" dxfId="245" priority="250" operator="lessThan">
      <formula>2</formula>
    </cfRule>
    <cfRule type="cellIs" dxfId="244" priority="249" operator="lessThan">
      <formula>2</formula>
    </cfRule>
  </conditionalFormatting>
  <conditionalFormatting sqref="E174">
    <cfRule type="cellIs" dxfId="243" priority="248" operator="lessThan">
      <formula>1500</formula>
    </cfRule>
    <cfRule type="cellIs" dxfId="242" priority="247" operator="lessThan">
      <formula>1500</formula>
    </cfRule>
  </conditionalFormatting>
  <conditionalFormatting sqref="G174">
    <cfRule type="cellIs" dxfId="241" priority="246" operator="lessThan">
      <formula>25</formula>
    </cfRule>
    <cfRule type="cellIs" dxfId="240" priority="245" operator="lessThan">
      <formula>25</formula>
    </cfRule>
  </conditionalFormatting>
  <conditionalFormatting sqref="V175 Q175 L175">
    <cfRule type="cellIs" dxfId="239" priority="244" operator="lessThan">
      <formula>120</formula>
    </cfRule>
    <cfRule type="cellIs" dxfId="238" priority="243" operator="lessThan">
      <formula>120</formula>
    </cfRule>
  </conditionalFormatting>
  <conditionalFormatting sqref="Q174">
    <cfRule type="cellIs" dxfId="237" priority="242" operator="lessThan">
      <formula>1400</formula>
    </cfRule>
    <cfRule type="cellIs" dxfId="236" priority="241" operator="lessThan">
      <formula>1400</formula>
    </cfRule>
  </conditionalFormatting>
  <conditionalFormatting sqref="V174">
    <cfRule type="cellIs" dxfId="235" priority="240" operator="lessThan">
      <formula>45</formula>
    </cfRule>
    <cfRule type="cellIs" dxfId="234" priority="239" operator="lessThan">
      <formula>45</formula>
    </cfRule>
  </conditionalFormatting>
  <conditionalFormatting sqref="E175">
    <cfRule type="cellIs" dxfId="233" priority="238" operator="lessThan">
      <formula>485</formula>
    </cfRule>
    <cfRule type="cellIs" dxfId="232" priority="237" operator="lessThan">
      <formula>485</formula>
    </cfRule>
  </conditionalFormatting>
  <conditionalFormatting sqref="E176">
    <cfRule type="cellIs" dxfId="231" priority="236" operator="lessThan">
      <formula>1400</formula>
    </cfRule>
    <cfRule type="cellIs" dxfId="230" priority="235" operator="lessThan">
      <formula>1400</formula>
    </cfRule>
  </conditionalFormatting>
  <conditionalFormatting sqref="G176 L176 Q176 V176">
    <cfRule type="cellIs" dxfId="229" priority="234" operator="lessThan">
      <formula>350</formula>
    </cfRule>
    <cfRule type="cellIs" dxfId="228" priority="233" operator="lessThan">
      <formula>350</formula>
    </cfRule>
  </conditionalFormatting>
  <conditionalFormatting sqref="L178 Q178 Q180 Q183">
    <cfRule type="cellIs" dxfId="227" priority="232" operator="lessThan">
      <formula>1</formula>
    </cfRule>
    <cfRule type="cellIs" dxfId="226" priority="231" operator="lessThan">
      <formula>1</formula>
    </cfRule>
  </conditionalFormatting>
  <conditionalFormatting sqref="E179:E180 E183">
    <cfRule type="cellIs" dxfId="225" priority="230" operator="lessThan">
      <formula>1</formula>
    </cfRule>
  </conditionalFormatting>
  <conditionalFormatting sqref="E179:E180 E183">
    <cfRule type="cellIs" dxfId="224" priority="229" operator="lessThan">
      <formula>1</formula>
    </cfRule>
  </conditionalFormatting>
  <conditionalFormatting sqref="L179">
    <cfRule type="cellIs" dxfId="223" priority="228" operator="lessThan">
      <formula>1</formula>
    </cfRule>
    <cfRule type="cellIs" dxfId="222" priority="227" operator="lessThan">
      <formula>1</formula>
    </cfRule>
  </conditionalFormatting>
  <conditionalFormatting sqref="E182">
    <cfRule type="cellIs" dxfId="221" priority="226" operator="lessThan">
      <formula>9</formula>
    </cfRule>
    <cfRule type="cellIs" dxfId="220" priority="225" operator="lessThan">
      <formula>9</formula>
    </cfRule>
  </conditionalFormatting>
  <conditionalFormatting sqref="E184">
    <cfRule type="cellIs" dxfId="219" priority="224" operator="lessThan">
      <formula>116</formula>
    </cfRule>
    <cfRule type="cellIs" dxfId="218" priority="223" operator="lessThan">
      <formula>116</formula>
    </cfRule>
  </conditionalFormatting>
  <conditionalFormatting sqref="G184 L184 Q184 V184">
    <cfRule type="cellIs" dxfId="217" priority="222" operator="lessThan">
      <formula>29</formula>
    </cfRule>
    <cfRule type="cellIs" dxfId="216" priority="221" operator="lessThan">
      <formula>29</formula>
    </cfRule>
  </conditionalFormatting>
  <conditionalFormatting sqref="E185">
    <cfRule type="cellIs" dxfId="215" priority="220" operator="lessThan">
      <formula>80</formula>
    </cfRule>
    <cfRule type="cellIs" dxfId="214" priority="219" operator="lessThan">
      <formula>80</formula>
    </cfRule>
  </conditionalFormatting>
  <conditionalFormatting sqref="E187 E189">
    <cfRule type="cellIs" dxfId="213" priority="218" operator="lessThan">
      <formula>20</formula>
    </cfRule>
    <cfRule type="cellIs" dxfId="212" priority="217" operator="lessThan">
      <formula>20</formula>
    </cfRule>
  </conditionalFormatting>
  <conditionalFormatting sqref="E188">
    <cfRule type="cellIs" dxfId="211" priority="216" operator="lessThan">
      <formula>12</formula>
    </cfRule>
    <cfRule type="cellIs" dxfId="210" priority="215" operator="lessThan">
      <formula>12</formula>
    </cfRule>
  </conditionalFormatting>
  <conditionalFormatting sqref="E190">
    <cfRule type="cellIs" dxfId="209" priority="214" operator="lessThan">
      <formula>4</formula>
    </cfRule>
    <cfRule type="cellIs" dxfId="208" priority="213" operator="lessThan">
      <formula>4</formula>
    </cfRule>
  </conditionalFormatting>
  <conditionalFormatting sqref="E191">
    <cfRule type="cellIs" dxfId="207" priority="212" operator="lessThan">
      <formula>400</formula>
    </cfRule>
    <cfRule type="cellIs" dxfId="206" priority="211" operator="lessThan">
      <formula>400</formula>
    </cfRule>
  </conditionalFormatting>
  <conditionalFormatting sqref="Q191 E196">
    <cfRule type="cellIs" dxfId="205" priority="210" operator="lessThan">
      <formula>150</formula>
    </cfRule>
    <cfRule type="cellIs" dxfId="204" priority="209" operator="lessThan">
      <formula>150</formula>
    </cfRule>
  </conditionalFormatting>
  <conditionalFormatting sqref="L196">
    <cfRule type="cellIs" dxfId="203" priority="208" operator="lessThan">
      <formula>35</formula>
    </cfRule>
    <cfRule type="cellIs" dxfId="202" priority="207" operator="lessThan">
      <formula>35</formula>
    </cfRule>
  </conditionalFormatting>
  <conditionalFormatting sqref="L198">
    <cfRule type="cellIs" dxfId="201" priority="206" operator="lessThan">
      <formula>9</formula>
    </cfRule>
    <cfRule type="cellIs" dxfId="200" priority="205" operator="lessThan">
      <formula>9</formula>
    </cfRule>
  </conditionalFormatting>
  <conditionalFormatting sqref="Q197:Q198">
    <cfRule type="cellIs" dxfId="199" priority="204" operator="lessThan">
      <formula>12</formula>
    </cfRule>
    <cfRule type="cellIs" dxfId="198" priority="203" operator="lessThan">
      <formula>12</formula>
    </cfRule>
  </conditionalFormatting>
  <conditionalFormatting sqref="V198">
    <cfRule type="cellIs" dxfId="197" priority="202" operator="lessThan">
      <formula>8</formula>
    </cfRule>
    <cfRule type="cellIs" dxfId="196" priority="201" operator="lessThan">
      <formula>8</formula>
    </cfRule>
  </conditionalFormatting>
  <conditionalFormatting sqref="Q202">
    <cfRule type="cellIs" dxfId="195" priority="200" operator="lessThan">
      <formula>1</formula>
    </cfRule>
    <cfRule type="cellIs" dxfId="194" priority="199" operator="lessThan">
      <formula>1</formula>
    </cfRule>
  </conditionalFormatting>
  <conditionalFormatting sqref="E203">
    <cfRule type="cellIs" dxfId="193" priority="198" operator="lessThan">
      <formula>15</formula>
    </cfRule>
    <cfRule type="cellIs" dxfId="192" priority="197" operator="lessThan">
      <formula>15</formula>
    </cfRule>
  </conditionalFormatting>
  <conditionalFormatting sqref="L203">
    <cfRule type="cellIs" dxfId="191" priority="196" operator="lessThan">
      <formula>4</formula>
    </cfRule>
    <cfRule type="cellIs" dxfId="190" priority="195" operator="lessThan">
      <formula>4</formula>
    </cfRule>
  </conditionalFormatting>
  <conditionalFormatting sqref="Q209">
    <cfRule type="cellIs" dxfId="189" priority="194" operator="lessThan">
      <formula>1</formula>
    </cfRule>
    <cfRule type="cellIs" dxfId="188" priority="193" operator="lessThan">
      <formula>1</formula>
    </cfRule>
  </conditionalFormatting>
  <conditionalFormatting sqref="Q210">
    <cfRule type="cellIs" dxfId="187" priority="192" operator="lessThan">
      <formula>1</formula>
    </cfRule>
    <cfRule type="cellIs" dxfId="186" priority="191" operator="lessThan">
      <formula>1</formula>
    </cfRule>
  </conditionalFormatting>
  <conditionalFormatting sqref="E211">
    <cfRule type="cellIs" dxfId="185" priority="190" operator="lessThan">
      <formula>15</formula>
    </cfRule>
    <cfRule type="cellIs" dxfId="184" priority="189" operator="lessThan">
      <formula>15</formula>
    </cfRule>
  </conditionalFormatting>
  <conditionalFormatting sqref="E212">
    <cfRule type="cellIs" dxfId="183" priority="188" operator="lessThan">
      <formula>4</formula>
    </cfRule>
    <cfRule type="cellIs" dxfId="182" priority="187" operator="lessThan">
      <formula>4</formula>
    </cfRule>
  </conditionalFormatting>
  <conditionalFormatting sqref="E216">
    <cfRule type="cellIs" dxfId="181" priority="186" operator="lessThan">
      <formula>3</formula>
    </cfRule>
    <cfRule type="cellIs" dxfId="180" priority="185" operator="lessThan">
      <formula>3</formula>
    </cfRule>
  </conditionalFormatting>
  <conditionalFormatting sqref="E221">
    <cfRule type="cellIs" dxfId="179" priority="184" operator="lessThan">
      <formula>4</formula>
    </cfRule>
    <cfRule type="cellIs" dxfId="178" priority="183" operator="lessThan">
      <formula>4</formula>
    </cfRule>
  </conditionalFormatting>
  <conditionalFormatting sqref="E238">
    <cfRule type="cellIs" dxfId="177" priority="180" operator="lessThan">
      <formula>5</formula>
    </cfRule>
    <cfRule type="cellIs" dxfId="176" priority="179" operator="lessThan">
      <formula>5</formula>
    </cfRule>
  </conditionalFormatting>
  <conditionalFormatting sqref="E239">
    <cfRule type="cellIs" dxfId="175" priority="178" operator="lessThan">
      <formula>12</formula>
    </cfRule>
    <cfRule type="cellIs" dxfId="174" priority="177" operator="lessThan">
      <formula>12</formula>
    </cfRule>
  </conditionalFormatting>
  <conditionalFormatting sqref="E240">
    <cfRule type="cellIs" dxfId="173" priority="176" operator="lessThan">
      <formula>1010</formula>
    </cfRule>
    <cfRule type="cellIs" dxfId="172" priority="175" operator="lessThan">
      <formula>1010</formula>
    </cfRule>
  </conditionalFormatting>
  <conditionalFormatting sqref="G240 Q240">
    <cfRule type="cellIs" dxfId="171" priority="174" operator="lessThan">
      <formula>238</formula>
    </cfRule>
    <cfRule type="cellIs" dxfId="170" priority="173" operator="lessThan">
      <formula>238</formula>
    </cfRule>
  </conditionalFormatting>
  <conditionalFormatting sqref="L240">
    <cfRule type="cellIs" dxfId="169" priority="172" operator="lessThan">
      <formula>282</formula>
    </cfRule>
    <cfRule type="cellIs" dxfId="168" priority="171" operator="lessThan">
      <formula>282</formula>
    </cfRule>
  </conditionalFormatting>
  <conditionalFormatting sqref="V240">
    <cfRule type="cellIs" dxfId="167" priority="170" operator="lessThan">
      <formula>252</formula>
    </cfRule>
    <cfRule type="cellIs" dxfId="166" priority="169" operator="lessThan">
      <formula>252</formula>
    </cfRule>
  </conditionalFormatting>
  <conditionalFormatting sqref="V243 Q243 L243 G243">
    <cfRule type="cellIs" dxfId="165" priority="168" operator="lessThan">
      <formula>25</formula>
    </cfRule>
    <cfRule type="cellIs" dxfId="164" priority="167" operator="lessThan">
      <formula>25</formula>
    </cfRule>
  </conditionalFormatting>
  <conditionalFormatting sqref="E243">
    <cfRule type="cellIs" dxfId="163" priority="166" operator="lessThan">
      <formula>100</formula>
    </cfRule>
    <cfRule type="cellIs" dxfId="162" priority="165" operator="lessThan">
      <formula>100</formula>
    </cfRule>
  </conditionalFormatting>
  <conditionalFormatting sqref="E244">
    <cfRule type="cellIs" dxfId="161" priority="164" operator="lessThan">
      <formula>800</formula>
    </cfRule>
    <cfRule type="cellIs" dxfId="160" priority="163" operator="lessThan">
      <formula>800</formula>
    </cfRule>
  </conditionalFormatting>
  <conditionalFormatting sqref="G245 Q245">
    <cfRule type="cellIs" dxfId="159" priority="162" operator="lessThan">
      <formula>13</formula>
    </cfRule>
    <cfRule type="cellIs" dxfId="158" priority="161" operator="lessThan">
      <formula>13</formula>
    </cfRule>
  </conditionalFormatting>
  <conditionalFormatting sqref="V245 L245">
    <cfRule type="cellIs" dxfId="157" priority="160" operator="lessThan">
      <formula>12</formula>
    </cfRule>
    <cfRule type="cellIs" dxfId="156" priority="159" operator="lessThan">
      <formula>12</formula>
    </cfRule>
  </conditionalFormatting>
  <conditionalFormatting sqref="E246">
    <cfRule type="cellIs" dxfId="155" priority="158" operator="lessThan">
      <formula>25</formula>
    </cfRule>
    <cfRule type="cellIs" dxfId="154" priority="157" operator="lessThan">
      <formula>25</formula>
    </cfRule>
  </conditionalFormatting>
  <conditionalFormatting sqref="G246 E260">
    <cfRule type="cellIs" dxfId="153" priority="156" operator="lessThan">
      <formula>4</formula>
    </cfRule>
    <cfRule type="cellIs" dxfId="152" priority="155" operator="lessThan">
      <formula>4</formula>
    </cfRule>
  </conditionalFormatting>
  <conditionalFormatting sqref="L246 Q246">
    <cfRule type="cellIs" dxfId="151" priority="154" operator="lessThan">
      <formula>8</formula>
    </cfRule>
    <cfRule type="cellIs" dxfId="150" priority="153" operator="lessThan">
      <formula>8</formula>
    </cfRule>
  </conditionalFormatting>
  <conditionalFormatting sqref="V246">
    <cfRule type="cellIs" dxfId="149" priority="152" operator="lessThan">
      <formula>5</formula>
    </cfRule>
    <cfRule type="cellIs" dxfId="148" priority="151" operator="lessThan">
      <formula>5</formula>
    </cfRule>
  </conditionalFormatting>
  <conditionalFormatting sqref="E247">
    <cfRule type="cellIs" dxfId="147" priority="150" operator="lessThan">
      <formula>65000</formula>
    </cfRule>
    <cfRule type="cellIs" dxfId="146" priority="149" operator="lessThan">
      <formula>65000</formula>
    </cfRule>
  </conditionalFormatting>
  <conditionalFormatting sqref="G247 L247 Q247 V247">
    <cfRule type="cellIs" dxfId="145" priority="148" operator="lessThan">
      <formula>16250</formula>
    </cfRule>
    <cfRule type="cellIs" dxfId="144" priority="147" operator="lessThan">
      <formula>16250</formula>
    </cfRule>
  </conditionalFormatting>
  <conditionalFormatting sqref="E248">
    <cfRule type="cellIs" dxfId="143" priority="146" operator="lessThan">
      <formula>25000</formula>
    </cfRule>
    <cfRule type="cellIs" dxfId="142" priority="145" operator="lessThan">
      <formula>25000</formula>
    </cfRule>
  </conditionalFormatting>
  <conditionalFormatting sqref="G248 L248 Q248 V248">
    <cfRule type="cellIs" dxfId="141" priority="144" operator="lessThan">
      <formula>6250</formula>
    </cfRule>
    <cfRule type="cellIs" dxfId="140" priority="143" operator="lessThan">
      <formula>6250</formula>
    </cfRule>
  </conditionalFormatting>
  <conditionalFormatting sqref="G249 L249 Q249 V249">
    <cfRule type="cellIs" dxfId="139" priority="142" operator="lessThan">
      <formula>10000</formula>
    </cfRule>
    <cfRule type="cellIs" dxfId="138" priority="141" operator="lessThan">
      <formula>10000</formula>
    </cfRule>
  </conditionalFormatting>
  <conditionalFormatting sqref="E249">
    <cfRule type="cellIs" dxfId="137" priority="140" operator="lessThan">
      <formula>40000</formula>
    </cfRule>
    <cfRule type="cellIs" dxfId="136" priority="139" operator="lessThan">
      <formula>40000</formula>
    </cfRule>
  </conditionalFormatting>
  <conditionalFormatting sqref="E250:E251">
    <cfRule type="cellIs" dxfId="135" priority="138" operator="lessThan">
      <formula>10</formula>
    </cfRule>
  </conditionalFormatting>
  <conditionalFormatting sqref="E250:E251">
    <cfRule type="cellIs" dxfId="134" priority="137" operator="lessThan">
      <formula>10</formula>
    </cfRule>
  </conditionalFormatting>
  <conditionalFormatting sqref="V252 Q252 L252">
    <cfRule type="cellIs" dxfId="133" priority="136" operator="lessThan">
      <formula>96</formula>
    </cfRule>
    <cfRule type="cellIs" dxfId="132" priority="135" operator="lessThan">
      <formula>96</formula>
    </cfRule>
  </conditionalFormatting>
  <conditionalFormatting sqref="G252">
    <cfRule type="cellIs" dxfId="131" priority="134" operator="lessThan">
      <formula>102</formula>
    </cfRule>
    <cfRule type="cellIs" dxfId="130" priority="133" operator="lessThan">
      <formula>102</formula>
    </cfRule>
  </conditionalFormatting>
  <conditionalFormatting sqref="D252">
    <cfRule type="cellIs" dxfId="129" priority="132" operator="lessThan">
      <formula>390</formula>
    </cfRule>
    <cfRule type="cellIs" dxfId="128" priority="131" operator="lessThan">
      <formula>390</formula>
    </cfRule>
  </conditionalFormatting>
  <conditionalFormatting sqref="E253 G253">
    <cfRule type="cellIs" dxfId="127" priority="130" operator="lessThan">
      <formula>6</formula>
    </cfRule>
    <cfRule type="cellIs" dxfId="126" priority="129" operator="lessThan">
      <formula>6</formula>
    </cfRule>
  </conditionalFormatting>
  <conditionalFormatting sqref="G254 L254 Q254 V254">
    <cfRule type="cellIs" dxfId="125" priority="128" operator="lessThan">
      <formula>6</formula>
    </cfRule>
    <cfRule type="cellIs" dxfId="124" priority="127" operator="lessThan">
      <formula>6</formula>
    </cfRule>
  </conditionalFormatting>
  <conditionalFormatting sqref="E254">
    <cfRule type="cellIs" dxfId="123" priority="126" operator="lessThan">
      <formula>24</formula>
    </cfRule>
    <cfRule type="cellIs" dxfId="122" priority="125" operator="lessThan">
      <formula>24</formula>
    </cfRule>
  </conditionalFormatting>
  <conditionalFormatting sqref="G255 L255 Q255 V255">
    <cfRule type="cellIs" dxfId="121" priority="124" operator="lessThan">
      <formula>90</formula>
    </cfRule>
    <cfRule type="cellIs" dxfId="120" priority="123" operator="lessThan">
      <formula>90</formula>
    </cfRule>
  </conditionalFormatting>
  <conditionalFormatting sqref="E255">
    <cfRule type="cellIs" dxfId="119" priority="122" operator="lessThan">
      <formula>360</formula>
    </cfRule>
    <cfRule type="cellIs" dxfId="118" priority="121" operator="lessThan">
      <formula>360</formula>
    </cfRule>
  </conditionalFormatting>
  <conditionalFormatting sqref="E257">
    <cfRule type="cellIs" dxfId="117" priority="120" operator="lessThan">
      <formula>296400</formula>
    </cfRule>
    <cfRule type="cellIs" dxfId="116" priority="119" operator="lessThan">
      <formula>296400</formula>
    </cfRule>
  </conditionalFormatting>
  <conditionalFormatting sqref="G257 L257 Q257 V257">
    <cfRule type="cellIs" dxfId="115" priority="118" operator="lessThan">
      <formula>74100</formula>
    </cfRule>
    <cfRule type="cellIs" dxfId="114" priority="117" operator="lessThan">
      <formula>74100</formula>
    </cfRule>
  </conditionalFormatting>
  <conditionalFormatting sqref="E258">
    <cfRule type="cellIs" dxfId="113" priority="116" operator="lessThan">
      <formula>276000</formula>
    </cfRule>
    <cfRule type="cellIs" dxfId="112" priority="115" operator="lessThan">
      <formula>276000</formula>
    </cfRule>
  </conditionalFormatting>
  <conditionalFormatting sqref="G258 L258 Q258 V258">
    <cfRule type="cellIs" dxfId="111" priority="114" operator="lessThan">
      <formula>69000</formula>
    </cfRule>
    <cfRule type="cellIs" dxfId="110" priority="113" operator="lessThan">
      <formula>69000</formula>
    </cfRule>
  </conditionalFormatting>
  <conditionalFormatting sqref="E259">
    <cfRule type="cellIs" dxfId="109" priority="112" operator="lessThan">
      <formula>20400</formula>
    </cfRule>
    <cfRule type="cellIs" dxfId="108" priority="111" operator="lessThan">
      <formula>20400</formula>
    </cfRule>
  </conditionalFormatting>
  <conditionalFormatting sqref="G259 L259 Q259 V259">
    <cfRule type="cellIs" dxfId="107" priority="110" operator="lessThan">
      <formula>5100</formula>
    </cfRule>
    <cfRule type="cellIs" dxfId="106" priority="109" operator="lessThan">
      <formula>5100</formula>
    </cfRule>
  </conditionalFormatting>
  <conditionalFormatting sqref="E16">
    <cfRule type="cellIs" dxfId="105" priority="108" operator="lessThan">
      <formula>7256</formula>
    </cfRule>
    <cfRule type="cellIs" dxfId="104" priority="107" operator="lessThan">
      <formula>7256</formula>
    </cfRule>
  </conditionalFormatting>
  <conditionalFormatting sqref="G16">
    <cfRule type="cellIs" dxfId="103" priority="106" operator="lessThan">
      <formula>1738</formula>
    </cfRule>
    <cfRule type="cellIs" dxfId="102" priority="105" operator="lessThan">
      <formula>1738</formula>
    </cfRule>
  </conditionalFormatting>
  <conditionalFormatting sqref="L16">
    <cfRule type="cellIs" dxfId="101" priority="104" operator="lessThan">
      <formula>1871</formula>
    </cfRule>
    <cfRule type="cellIs" dxfId="100" priority="103" operator="lessThan">
      <formula>1871</formula>
    </cfRule>
  </conditionalFormatting>
  <conditionalFormatting sqref="Q16">
    <cfRule type="cellIs" dxfId="99" priority="102" operator="lessThan">
      <formula>1816</formula>
    </cfRule>
    <cfRule type="cellIs" dxfId="98" priority="101" operator="lessThan">
      <formula>1816</formula>
    </cfRule>
  </conditionalFormatting>
  <conditionalFormatting sqref="V16">
    <cfRule type="cellIs" dxfId="97" priority="100" operator="lessThan">
      <formula>1831</formula>
    </cfRule>
    <cfRule type="cellIs" dxfId="96" priority="99" operator="lessThan">
      <formula>1831</formula>
    </cfRule>
  </conditionalFormatting>
  <conditionalFormatting sqref="E17">
    <cfRule type="cellIs" dxfId="95" priority="98" operator="lessThan">
      <formula>6200</formula>
    </cfRule>
    <cfRule type="cellIs" dxfId="94" priority="97" operator="lessThan">
      <formula>6200</formula>
    </cfRule>
  </conditionalFormatting>
  <conditionalFormatting sqref="G17 L17 Q17 V17">
    <cfRule type="cellIs" dxfId="93" priority="96" operator="lessThan">
      <formula>1550</formula>
    </cfRule>
    <cfRule type="cellIs" dxfId="92" priority="95" operator="lessThan">
      <formula>1550</formula>
    </cfRule>
  </conditionalFormatting>
  <conditionalFormatting sqref="E18">
    <cfRule type="cellIs" dxfId="91" priority="94" operator="lessThan">
      <formula>4000</formula>
    </cfRule>
    <cfRule type="cellIs" dxfId="90" priority="93" operator="lessThan">
      <formula>4000</formula>
    </cfRule>
  </conditionalFormatting>
  <conditionalFormatting sqref="E19">
    <cfRule type="cellIs" dxfId="89" priority="92" operator="lessThan">
      <formula>2200</formula>
    </cfRule>
    <cfRule type="cellIs" dxfId="88" priority="91" operator="lessThan">
      <formula>2200</formula>
    </cfRule>
  </conditionalFormatting>
  <conditionalFormatting sqref="E20">
    <cfRule type="cellIs" dxfId="87" priority="90" operator="lessThan">
      <formula>9600</formula>
    </cfRule>
    <cfRule type="cellIs" dxfId="86" priority="89" operator="lessThan">
      <formula>9600</formula>
    </cfRule>
  </conditionalFormatting>
  <conditionalFormatting sqref="E21">
    <cfRule type="cellIs" dxfId="85" priority="88" operator="lessThan">
      <formula>2800</formula>
    </cfRule>
    <cfRule type="cellIs" dxfId="84" priority="87" operator="lessThan">
      <formula>2800</formula>
    </cfRule>
  </conditionalFormatting>
  <conditionalFormatting sqref="E22">
    <cfRule type="cellIs" dxfId="83" priority="86" operator="lessThan">
      <formula>24</formula>
    </cfRule>
    <cfRule type="cellIs" dxfId="82" priority="85" operator="lessThan">
      <formula>24</formula>
    </cfRule>
  </conditionalFormatting>
  <conditionalFormatting sqref="E23">
    <cfRule type="cellIs" dxfId="81" priority="84" operator="lessThan">
      <formula>120</formula>
    </cfRule>
    <cfRule type="cellIs" dxfId="80" priority="83" operator="lessThan">
      <formula>120</formula>
    </cfRule>
  </conditionalFormatting>
  <conditionalFormatting sqref="E24:E25">
    <cfRule type="cellIs" dxfId="79" priority="82" operator="lessThan">
      <formula>60</formula>
    </cfRule>
    <cfRule type="cellIs" dxfId="78" priority="81" operator="lessThan">
      <formula>60</formula>
    </cfRule>
  </conditionalFormatting>
  <conditionalFormatting sqref="E26">
    <cfRule type="cellIs" dxfId="77" priority="80" operator="lessThan">
      <formula>347</formula>
    </cfRule>
    <cfRule type="cellIs" dxfId="76" priority="79" operator="lessThan">
      <formula>347</formula>
    </cfRule>
  </conditionalFormatting>
  <conditionalFormatting sqref="E27">
    <cfRule type="cellIs" dxfId="75" priority="78" operator="lessThan">
      <formula>235</formula>
    </cfRule>
    <cfRule type="cellIs" dxfId="74" priority="77" operator="lessThan">
      <formula>235</formula>
    </cfRule>
  </conditionalFormatting>
  <conditionalFormatting sqref="E28 E30">
    <cfRule type="cellIs" dxfId="73" priority="76" operator="lessThan">
      <formula>100</formula>
    </cfRule>
    <cfRule type="cellIs" dxfId="72" priority="75" operator="lessThan">
      <formula>100</formula>
    </cfRule>
  </conditionalFormatting>
  <conditionalFormatting sqref="E29 E39">
    <cfRule type="cellIs" dxfId="71" priority="74" operator="lessThan">
      <formula>12</formula>
    </cfRule>
    <cfRule type="cellIs" dxfId="70" priority="73" operator="lessThan">
      <formula>12</formula>
    </cfRule>
  </conditionalFormatting>
  <conditionalFormatting sqref="E32">
    <cfRule type="cellIs" dxfId="69" priority="72" operator="lessThan">
      <formula>365</formula>
    </cfRule>
    <cfRule type="cellIs" dxfId="68" priority="71" operator="lessThan">
      <formula>365</formula>
    </cfRule>
  </conditionalFormatting>
  <conditionalFormatting sqref="E33">
    <cfRule type="cellIs" dxfId="67" priority="70" operator="lessThan">
      <formula>80</formula>
    </cfRule>
    <cfRule type="cellIs" dxfId="66" priority="69" operator="lessThan">
      <formula>80</formula>
    </cfRule>
  </conditionalFormatting>
  <conditionalFormatting sqref="E34">
    <cfRule type="cellIs" dxfId="65" priority="68" operator="lessThan">
      <formula>120</formula>
    </cfRule>
    <cfRule type="cellIs" dxfId="64" priority="67" operator="lessThan">
      <formula>120</formula>
    </cfRule>
  </conditionalFormatting>
  <conditionalFormatting sqref="E36">
    <cfRule type="cellIs" dxfId="63" priority="66" operator="lessThan">
      <formula>16</formula>
    </cfRule>
    <cfRule type="cellIs" dxfId="62" priority="65" operator="lessThan">
      <formula>16</formula>
    </cfRule>
  </conditionalFormatting>
  <conditionalFormatting sqref="E40 E44">
    <cfRule type="cellIs" dxfId="61" priority="62" operator="lessThan">
      <formula>4</formula>
    </cfRule>
    <cfRule type="cellIs" dxfId="60" priority="61" operator="lessThan">
      <formula>4</formula>
    </cfRule>
  </conditionalFormatting>
  <conditionalFormatting sqref="E41 E43 E45">
    <cfRule type="cellIs" dxfId="59" priority="60" operator="lessThan">
      <formula>1</formula>
    </cfRule>
    <cfRule type="cellIs" dxfId="58" priority="59" operator="lessThan">
      <formula>1</formula>
    </cfRule>
  </conditionalFormatting>
  <conditionalFormatting sqref="E42 E46">
    <cfRule type="cellIs" dxfId="57" priority="58" operator="lessThan">
      <formula>3</formula>
    </cfRule>
    <cfRule type="cellIs" dxfId="56" priority="57" operator="lessThan">
      <formula>3</formula>
    </cfRule>
  </conditionalFormatting>
  <conditionalFormatting sqref="E47:E48">
    <cfRule type="cellIs" dxfId="55" priority="56" operator="lessThan">
      <formula>5</formula>
    </cfRule>
  </conditionalFormatting>
  <conditionalFormatting sqref="E47:E48">
    <cfRule type="cellIs" dxfId="54" priority="55" operator="lessThan">
      <formula>5</formula>
    </cfRule>
  </conditionalFormatting>
  <conditionalFormatting sqref="E49">
    <cfRule type="cellIs" dxfId="53" priority="54" operator="lessThan">
      <formula>2</formula>
    </cfRule>
    <cfRule type="cellIs" dxfId="52" priority="53" operator="lessThan">
      <formula>2</formula>
    </cfRule>
  </conditionalFormatting>
  <conditionalFormatting sqref="E50">
    <cfRule type="cellIs" dxfId="51" priority="52" operator="lessThan">
      <formula>137</formula>
    </cfRule>
    <cfRule type="cellIs" dxfId="50" priority="51" operator="lessThan">
      <formula>137</formula>
    </cfRule>
  </conditionalFormatting>
  <conditionalFormatting sqref="E51">
    <cfRule type="cellIs" dxfId="49" priority="50" operator="lessThan">
      <formula>24</formula>
    </cfRule>
    <cfRule type="cellIs" dxfId="48" priority="49" operator="lessThan">
      <formula>24</formula>
    </cfRule>
  </conditionalFormatting>
  <conditionalFormatting sqref="E52">
    <cfRule type="cellIs" dxfId="47" priority="48" operator="lessThan">
      <formula>60</formula>
    </cfRule>
    <cfRule type="cellIs" dxfId="46" priority="47" operator="lessThan">
      <formula>60</formula>
    </cfRule>
  </conditionalFormatting>
  <conditionalFormatting sqref="E53">
    <cfRule type="cellIs" dxfId="45" priority="46" operator="lessThan">
      <formula>53</formula>
    </cfRule>
    <cfRule type="cellIs" dxfId="44" priority="45" operator="lessThan">
      <formula>53</formula>
    </cfRule>
  </conditionalFormatting>
  <conditionalFormatting sqref="E192">
    <cfRule type="cellIs" dxfId="43" priority="44" operator="lessThan">
      <formula>3</formula>
    </cfRule>
    <cfRule type="cellIs" dxfId="42" priority="43" operator="lessThan">
      <formula>3</formula>
    </cfRule>
  </conditionalFormatting>
  <conditionalFormatting sqref="E195">
    <cfRule type="cellIs" dxfId="41" priority="42" operator="lessThan">
      <formula>150</formula>
    </cfRule>
    <cfRule type="cellIs" dxfId="40" priority="41" operator="lessThan">
      <formula>150</formula>
    </cfRule>
  </conditionalFormatting>
  <conditionalFormatting sqref="E172">
    <cfRule type="cellIs" dxfId="39" priority="40" operator="lessThan">
      <formula>2900</formula>
    </cfRule>
    <cfRule type="cellIs" dxfId="38" priority="39" operator="lessThan">
      <formula>2900</formula>
    </cfRule>
  </conditionalFormatting>
  <conditionalFormatting sqref="G172">
    <cfRule type="cellIs" dxfId="37" priority="38" operator="lessThan">
      <formula>375</formula>
    </cfRule>
    <cfRule type="cellIs" dxfId="36" priority="37" operator="lessThan">
      <formula>375</formula>
    </cfRule>
  </conditionalFormatting>
  <conditionalFormatting sqref="G171">
    <cfRule type="cellIs" dxfId="35" priority="36" operator="lessThan">
      <formula>127</formula>
    </cfRule>
    <cfRule type="cellIs" dxfId="34" priority="35" operator="lessThan">
      <formula>127</formula>
    </cfRule>
  </conditionalFormatting>
  <conditionalFormatting sqref="L171">
    <cfRule type="cellIs" dxfId="33" priority="34" operator="lessThan">
      <formula>123</formula>
    </cfRule>
    <cfRule type="cellIs" dxfId="32" priority="33" operator="lessThan">
      <formula>123</formula>
    </cfRule>
  </conditionalFormatting>
  <conditionalFormatting sqref="L172">
    <cfRule type="cellIs" dxfId="31" priority="32" operator="lessThan">
      <formula>380</formula>
    </cfRule>
    <cfRule type="cellIs" dxfId="30" priority="31" operator="lessThan">
      <formula>380</formula>
    </cfRule>
  </conditionalFormatting>
  <conditionalFormatting sqref="Q172">
    <cfRule type="cellIs" dxfId="29" priority="30" operator="lessThan">
      <formula>1750</formula>
    </cfRule>
    <cfRule type="cellIs" dxfId="28" priority="29" operator="lessThan">
      <formula>1750</formula>
    </cfRule>
  </conditionalFormatting>
  <conditionalFormatting sqref="V172">
    <cfRule type="cellIs" dxfId="27" priority="28" operator="lessThan">
      <formula>395</formula>
    </cfRule>
    <cfRule type="cellIs" dxfId="26" priority="27" operator="lessThan">
      <formula>395</formula>
    </cfRule>
  </conditionalFormatting>
  <conditionalFormatting sqref="G166">
    <cfRule type="cellIs" dxfId="25" priority="26" operator="lessThan">
      <formula>4</formula>
    </cfRule>
    <cfRule type="cellIs" dxfId="24" priority="25" operator="lessThan">
      <formula>4</formula>
    </cfRule>
  </conditionalFormatting>
  <conditionalFormatting sqref="L142 Q142">
    <cfRule type="cellIs" dxfId="23" priority="24" operator="lessThan">
      <formula>25</formula>
    </cfRule>
    <cfRule type="cellIs" dxfId="22" priority="23" operator="lessThan">
      <formula>25</formula>
    </cfRule>
  </conditionalFormatting>
  <conditionalFormatting sqref="Q134">
    <cfRule type="cellIs" dxfId="21" priority="22" operator="lessThan">
      <formula>2250</formula>
    </cfRule>
    <cfRule type="cellIs" dxfId="20" priority="21" operator="lessThan">
      <formula>2250</formula>
    </cfRule>
  </conditionalFormatting>
  <conditionalFormatting sqref="V84">
    <cfRule type="cellIs" dxfId="19" priority="20" operator="lessThan">
      <formula>62</formula>
    </cfRule>
    <cfRule type="cellIs" dxfId="18" priority="19" operator="lessThan">
      <formula>62</formula>
    </cfRule>
  </conditionalFormatting>
  <conditionalFormatting sqref="L48">
    <cfRule type="cellIs" dxfId="17" priority="18" operator="lessThan">
      <formula>3</formula>
    </cfRule>
    <cfRule type="cellIs" dxfId="16" priority="17" operator="lessThan">
      <formula>3</formula>
    </cfRule>
  </conditionalFormatting>
  <conditionalFormatting sqref="L47">
    <cfRule type="cellIs" dxfId="15" priority="16" operator="lessThan">
      <formula>3</formula>
    </cfRule>
    <cfRule type="cellIs" dxfId="14" priority="15" operator="lessThan">
      <formula>3</formula>
    </cfRule>
  </conditionalFormatting>
  <conditionalFormatting sqref="E10">
    <cfRule type="cellIs" dxfId="13" priority="14" operator="lessThan">
      <formula>5</formula>
    </cfRule>
    <cfRule type="cellIs" dxfId="12" priority="13" operator="lessThan">
      <formula>5</formula>
    </cfRule>
  </conditionalFormatting>
  <conditionalFormatting sqref="L10">
    <cfRule type="cellIs" dxfId="11" priority="12" operator="lessThan">
      <formula>3</formula>
    </cfRule>
    <cfRule type="cellIs" dxfId="10" priority="11" operator="lessThan">
      <formula>3</formula>
    </cfRule>
  </conditionalFormatting>
  <conditionalFormatting sqref="V10">
    <cfRule type="cellIs" dxfId="9" priority="10" operator="lessThan">
      <formula>5</formula>
    </cfRule>
    <cfRule type="cellIs" dxfId="8" priority="9" operator="lessThan">
      <formula>5</formula>
    </cfRule>
  </conditionalFormatting>
  <conditionalFormatting sqref="L36">
    <cfRule type="cellIs" dxfId="7" priority="8" operator="lessThan">
      <formula>3</formula>
    </cfRule>
    <cfRule type="cellIs" dxfId="6" priority="7" operator="lessThan">
      <formula>3</formula>
    </cfRule>
  </conditionalFormatting>
  <conditionalFormatting sqref="Q36">
    <cfRule type="cellIs" dxfId="5" priority="6" operator="lessThan">
      <formula>4</formula>
    </cfRule>
    <cfRule type="cellIs" dxfId="4" priority="5" operator="lessThan">
      <formula>4</formula>
    </cfRule>
  </conditionalFormatting>
  <conditionalFormatting sqref="V36">
    <cfRule type="cellIs" dxfId="3" priority="4" operator="lessThan">
      <formula>3</formula>
    </cfRule>
    <cfRule type="cellIs" dxfId="2" priority="3" operator="lessThan">
      <formula>3</formula>
    </cfRule>
  </conditionalFormatting>
  <conditionalFormatting sqref="G103">
    <cfRule type="cellIs" dxfId="1" priority="2" operator="lessThan">
      <formula>13239</formula>
    </cfRule>
    <cfRule type="cellIs" dxfId="0" priority="1" operator="lessThan">
      <formula>13239</formula>
    </cfRule>
  </conditionalFormatting>
  <printOptions headings="1"/>
  <pageMargins left="0.31496062992125984" right="0.31496062992125984" top="0.74803149606299213" bottom="0.19685039370078741" header="0.31496062992125984" footer="0.31496062992125984"/>
  <pageSetup paperSize="9" scale="7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แผน 56 สบ.</vt:lpstr>
      <vt:lpstr>'แผน 56 สบ.'!Print_Titles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นัฏฐวี มากดำ</dc:creator>
  <cp:lastModifiedBy>STOU</cp:lastModifiedBy>
  <cp:lastPrinted>2013-10-04T08:55:23Z</cp:lastPrinted>
  <dcterms:created xsi:type="dcterms:W3CDTF">2012-03-27T08:33:20Z</dcterms:created>
  <dcterms:modified xsi:type="dcterms:W3CDTF">2013-10-04T08:56:44Z</dcterms:modified>
</cp:coreProperties>
</file>