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45621"/>
</workbook>
</file>

<file path=xl/calcChain.xml><?xml version="1.0" encoding="utf-8"?>
<calcChain xmlns="http://schemas.openxmlformats.org/spreadsheetml/2006/main">
  <c r="M31" i="1" l="1"/>
  <c r="M30" i="1"/>
  <c r="M29" i="1"/>
  <c r="M28" i="1"/>
  <c r="M27" i="1" s="1"/>
  <c r="M26" i="1"/>
  <c r="M25" i="1"/>
  <c r="J31" i="1"/>
  <c r="J30" i="1"/>
  <c r="J29" i="1"/>
  <c r="J28" i="1"/>
  <c r="J25" i="1"/>
  <c r="J26" i="1"/>
  <c r="M24" i="1"/>
  <c r="J24" i="1"/>
  <c r="M23" i="1"/>
  <c r="M20" i="1"/>
  <c r="M19" i="1"/>
  <c r="M18" i="1"/>
  <c r="M16" i="1"/>
  <c r="M15" i="1"/>
  <c r="M14" i="1" s="1"/>
  <c r="M13" i="1"/>
  <c r="M12" i="1"/>
  <c r="M10" i="1"/>
  <c r="M9" i="1"/>
  <c r="M7" i="1"/>
  <c r="J18" i="1"/>
  <c r="J13" i="1"/>
  <c r="J9" i="1"/>
  <c r="J23" i="1"/>
  <c r="J19" i="1"/>
  <c r="J20" i="1"/>
  <c r="J16" i="1"/>
  <c r="J15" i="1"/>
  <c r="J12" i="1"/>
  <c r="J10" i="1"/>
  <c r="J7" i="1"/>
  <c r="J6" i="1"/>
  <c r="M6" i="1"/>
  <c r="L24" i="1"/>
  <c r="L7" i="1"/>
  <c r="L10" i="1"/>
  <c r="L9" i="1"/>
  <c r="L13" i="1"/>
  <c r="L12" i="1"/>
  <c r="L15" i="1"/>
  <c r="L16" i="1"/>
  <c r="L18" i="1"/>
  <c r="L19" i="1"/>
  <c r="L20" i="1"/>
  <c r="L23" i="1"/>
  <c r="L25" i="1"/>
  <c r="L31" i="1"/>
  <c r="L28" i="1"/>
  <c r="L29" i="1"/>
  <c r="L30" i="1"/>
  <c r="L6" i="1"/>
  <c r="L5" i="1" s="1"/>
  <c r="I26" i="1"/>
  <c r="I24" i="1"/>
  <c r="I29" i="1"/>
  <c r="I27" i="1" s="1"/>
  <c r="I31" i="1"/>
  <c r="I18" i="1"/>
  <c r="I13" i="1"/>
  <c r="I9" i="1"/>
  <c r="I23" i="1"/>
  <c r="I28" i="1"/>
  <c r="I30" i="1"/>
  <c r="I25" i="1"/>
  <c r="I19" i="1"/>
  <c r="I20" i="1"/>
  <c r="I16" i="1"/>
  <c r="I15" i="1"/>
  <c r="I12" i="1"/>
  <c r="I10" i="1"/>
  <c r="I7" i="1"/>
  <c r="I6" i="1"/>
  <c r="H26" i="1"/>
  <c r="H24" i="1"/>
  <c r="H29" i="1"/>
  <c r="H31" i="1"/>
  <c r="H18" i="1"/>
  <c r="H13" i="1"/>
  <c r="H9" i="1"/>
  <c r="H23" i="1"/>
  <c r="H28" i="1"/>
  <c r="H30" i="1"/>
  <c r="H25" i="1"/>
  <c r="H19" i="1"/>
  <c r="H20" i="1"/>
  <c r="H16" i="1"/>
  <c r="H15" i="1"/>
  <c r="H14" i="1" s="1"/>
  <c r="H12" i="1"/>
  <c r="H11" i="1" s="1"/>
  <c r="H10" i="1"/>
  <c r="H7" i="1"/>
  <c r="H6" i="1"/>
  <c r="G26" i="1"/>
  <c r="G24" i="1"/>
  <c r="G29" i="1"/>
  <c r="G31" i="1"/>
  <c r="G18" i="1"/>
  <c r="G13" i="1"/>
  <c r="G11" i="1" s="1"/>
  <c r="G9" i="1"/>
  <c r="G23" i="1"/>
  <c r="G28" i="1"/>
  <c r="G30" i="1"/>
  <c r="G25" i="1"/>
  <c r="G19" i="1"/>
  <c r="G20" i="1"/>
  <c r="G16" i="1"/>
  <c r="G15" i="1"/>
  <c r="G12" i="1"/>
  <c r="G10" i="1"/>
  <c r="G7" i="1"/>
  <c r="G6" i="1"/>
  <c r="F24" i="1"/>
  <c r="F29" i="1"/>
  <c r="F31" i="1"/>
  <c r="F18" i="1"/>
  <c r="F13" i="1"/>
  <c r="F9" i="1"/>
  <c r="F23" i="1"/>
  <c r="F28" i="1"/>
  <c r="F30" i="1"/>
  <c r="F25" i="1"/>
  <c r="F19" i="1"/>
  <c r="F20" i="1"/>
  <c r="F16" i="1"/>
  <c r="F15" i="1"/>
  <c r="F12" i="1"/>
  <c r="F10" i="1"/>
  <c r="F7" i="1"/>
  <c r="F6" i="1"/>
  <c r="E24" i="1"/>
  <c r="E26" i="1"/>
  <c r="E29" i="1"/>
  <c r="E31" i="1"/>
  <c r="E18" i="1"/>
  <c r="E17" i="1" s="1"/>
  <c r="E13" i="1"/>
  <c r="E9" i="1"/>
  <c r="E23" i="1"/>
  <c r="E28" i="1"/>
  <c r="E27" i="1" s="1"/>
  <c r="E30" i="1"/>
  <c r="E25" i="1"/>
  <c r="E19" i="1"/>
  <c r="E20" i="1"/>
  <c r="E16" i="1"/>
  <c r="E15" i="1"/>
  <c r="E12" i="1"/>
  <c r="E11" i="1" s="1"/>
  <c r="E10" i="1"/>
  <c r="E7" i="1"/>
  <c r="E6" i="1"/>
  <c r="E5" i="1"/>
  <c r="D26" i="1"/>
  <c r="D24" i="1"/>
  <c r="D29" i="1"/>
  <c r="D31" i="1"/>
  <c r="D18" i="1"/>
  <c r="D13" i="1"/>
  <c r="D9" i="1"/>
  <c r="D23" i="1"/>
  <c r="D28" i="1"/>
  <c r="D30" i="1"/>
  <c r="D25" i="1"/>
  <c r="D19" i="1"/>
  <c r="D20" i="1"/>
  <c r="D16" i="1"/>
  <c r="D15" i="1"/>
  <c r="D12" i="1"/>
  <c r="D10" i="1"/>
  <c r="D7" i="1"/>
  <c r="D6" i="1"/>
  <c r="F26" i="1"/>
  <c r="K26" i="1"/>
  <c r="K24" i="1"/>
  <c r="K7" i="1"/>
  <c r="K6" i="1"/>
  <c r="K5" i="1" s="1"/>
  <c r="K9" i="1"/>
  <c r="K10" i="1"/>
  <c r="K13" i="1"/>
  <c r="K12" i="1"/>
  <c r="K11" i="1" s="1"/>
  <c r="K15" i="1"/>
  <c r="K16" i="1"/>
  <c r="K19" i="1"/>
  <c r="K18" i="1"/>
  <c r="K20" i="1"/>
  <c r="K23" i="1"/>
  <c r="K25" i="1"/>
  <c r="K28" i="1"/>
  <c r="K27" i="1" s="1"/>
  <c r="K31" i="1"/>
  <c r="K29" i="1"/>
  <c r="K30" i="1"/>
  <c r="L26" i="1"/>
  <c r="G14" i="1" l="1"/>
  <c r="J5" i="1"/>
  <c r="D5" i="1"/>
  <c r="E14" i="1"/>
  <c r="F14" i="1"/>
  <c r="L17" i="1"/>
  <c r="H5" i="1"/>
  <c r="I11" i="1"/>
  <c r="M11" i="1"/>
  <c r="C28" i="1"/>
  <c r="D11" i="1"/>
  <c r="K14" i="1"/>
  <c r="F17" i="1"/>
  <c r="C30" i="1"/>
  <c r="K17" i="1"/>
  <c r="C23" i="1"/>
  <c r="J11" i="1"/>
  <c r="J27" i="1"/>
  <c r="I14" i="1"/>
  <c r="L27" i="1"/>
  <c r="F11" i="1"/>
  <c r="C15" i="1"/>
  <c r="C29" i="1"/>
  <c r="C10" i="1"/>
  <c r="C12" i="1"/>
  <c r="D27" i="1"/>
  <c r="G27" i="1"/>
  <c r="I5" i="1"/>
  <c r="I17" i="1"/>
  <c r="L14" i="1"/>
  <c r="M5" i="1"/>
  <c r="C26" i="1"/>
  <c r="C9" i="1"/>
  <c r="H17" i="1"/>
  <c r="L11" i="1"/>
  <c r="C19" i="1"/>
  <c r="F27" i="1"/>
  <c r="C16" i="1"/>
  <c r="F5" i="1"/>
  <c r="C25" i="1"/>
  <c r="H27" i="1"/>
  <c r="J17" i="1"/>
  <c r="M17" i="1"/>
  <c r="C24" i="1"/>
  <c r="C20" i="1"/>
  <c r="C31" i="1"/>
  <c r="C6" i="1"/>
  <c r="D17" i="1"/>
  <c r="C7" i="1"/>
  <c r="C18" i="1"/>
  <c r="G5" i="1"/>
  <c r="G17" i="1"/>
  <c r="J14" i="1"/>
  <c r="C14" i="1"/>
  <c r="C13" i="1"/>
  <c r="D14" i="1"/>
  <c r="C27" i="1" l="1"/>
  <c r="C17" i="1"/>
  <c r="C11" i="1"/>
  <c r="C5" i="1"/>
</calcChain>
</file>

<file path=xl/sharedStrings.xml><?xml version="1.0" encoding="utf-8"?>
<sst xmlns="http://schemas.openxmlformats.org/spreadsheetml/2006/main" count="72" uniqueCount="59">
  <si>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</si>
  <si>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</si>
  <si>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</si>
  <si>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</si>
  <si>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</si>
  <si>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</si>
  <si>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</si>
  <si>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</si>
  <si>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</si>
  <si>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</si>
  <si>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</si>
  <si>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</si>
  <si>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</si>
  <si>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</si>
  <si>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</si>
  <si>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</si>
  <si>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</si>
  <si>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</si>
  <si>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</si>
  <si>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</si>
  <si>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</si>
  <si>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</si>
  <si>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</si>
  <si>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</si>
  <si>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</si>
  <si>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</si>
  <si>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</si>
  <si>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</si>
  <si>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</si>
  <si>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</si>
  <si>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</si>
  <si>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</si>
  <si>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</si>
  <si>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</si>
  <si>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</si>
  <si>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</si>
  <si>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</si>
  <si>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</si>
  <si>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</si>
  <si>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</si>
  <si>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</si>
  <si>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</si>
  <si>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</si>
  <si>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</si>
  <si>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</si>
  <si>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</si>
  <si>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</si>
  <si>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</si>
  <si>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</si>
  <si>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</si>
  <si>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</si>
  <si>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</si>
  <si>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</si>
  <si>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</si>
  <si>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รายงานผลการปฏิบัติงาน ประจำปีงบประมาณ 2556</t>
  </si>
  <si>
    <t>ผลรวมศูนย์วิทยพัฒนา มสธ.</t>
  </si>
  <si>
    <t>คำนวน</t>
  </si>
  <si>
    <t>คน</t>
  </si>
  <si>
    <t>28+29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</si>
</sst>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</cellStyleXfs>
  <cellXfs count="73">
    <xf numFmtId="0" fontId="0" fillId="0" borderId="0" xfId="0"/>
    <xf numFmtId="0" fontId="9" fillId="0" borderId="0" xfId="0" applyFont="1"/>
    <xf numFmtId="0" fontId="0" fillId="0" borderId="0" xfId="0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3" xfId="0" applyFont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9" fillId="0" borderId="0" xfId="0" applyFont="1" applyBorder="1"/>
    <xf numFmtId="0" fontId="10" fillId="2" borderId="4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3" fillId="2" borderId="1" xfId="0" applyFont="1" applyFill="1" applyBorder="1"/>
    <xf numFmtId="2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2" fontId="3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/>
    <xf numFmtId="49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Fill="1" applyBorder="1"/>
    <xf numFmtId="0" fontId="2" fillId="0" borderId="1" xfId="0" applyFont="1" applyFill="1" applyBorder="1" applyAlignment="1">
      <alignment wrapText="1"/>
    </xf>
    <xf numFmtId="49" fontId="2" fillId="0" borderId="3" xfId="0" applyNumberFormat="1" applyFont="1" applyBorder="1"/>
    <xf numFmtId="49" fontId="2" fillId="0" borderId="1" xfId="0" applyNumberFormat="1" applyFont="1" applyFill="1" applyBorder="1"/>
    <xf numFmtId="0" fontId="3" fillId="0" borderId="1" xfId="0" applyFont="1" applyBorder="1" applyAlignment="1">
      <alignment vertical="top"/>
    </xf>
    <xf numFmtId="0" fontId="2" fillId="0" borderId="6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 vertical="top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7" fontId="13" fillId="4" borderId="1" xfId="0" applyNumberFormat="1" applyFont="1" applyFill="1" applyBorder="1" applyAlignment="1">
      <alignment horizontal="center" vertical="center"/>
    </xf>
    <xf numFmtId="17" fontId="13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" fontId="13" fillId="4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6963</v>
          </cell>
        </row>
        <row r="7">
          <cell r="C7">
            <v>685</v>
          </cell>
        </row>
        <row r="9">
          <cell r="C9">
            <v>110</v>
          </cell>
        </row>
        <row r="10">
          <cell r="C10">
            <v>10</v>
          </cell>
        </row>
        <row r="12">
          <cell r="C12">
            <v>339</v>
          </cell>
        </row>
        <row r="13">
          <cell r="C13">
            <v>286</v>
          </cell>
        </row>
        <row r="15">
          <cell r="C15">
            <v>5834</v>
          </cell>
        </row>
        <row r="16">
          <cell r="C16">
            <v>5244</v>
          </cell>
        </row>
        <row r="18">
          <cell r="C18">
            <v>664</v>
          </cell>
        </row>
        <row r="19">
          <cell r="C19">
            <v>159</v>
          </cell>
        </row>
        <row r="20">
          <cell r="C20">
            <v>570</v>
          </cell>
        </row>
        <row r="23">
          <cell r="C23">
            <v>0</v>
          </cell>
        </row>
        <row r="24">
          <cell r="C24">
            <v>5</v>
          </cell>
        </row>
        <row r="25">
          <cell r="C25">
            <v>11</v>
          </cell>
        </row>
        <row r="26">
          <cell r="C26">
            <v>8</v>
          </cell>
        </row>
        <row r="28">
          <cell r="C28">
            <v>6</v>
          </cell>
        </row>
        <row r="29">
          <cell r="C29">
            <v>8</v>
          </cell>
        </row>
        <row r="30">
          <cell r="C30">
            <v>7168</v>
          </cell>
        </row>
        <row r="31">
          <cell r="C31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un"/>
    </sheetNames>
    <sheetDataSet>
      <sheetData sheetId="0">
        <row r="6">
          <cell r="C6">
            <v>6031</v>
          </cell>
        </row>
        <row r="7">
          <cell r="C7">
            <v>975</v>
          </cell>
        </row>
        <row r="9">
          <cell r="C9">
            <v>131</v>
          </cell>
        </row>
        <row r="10">
          <cell r="C10">
            <v>151</v>
          </cell>
        </row>
        <row r="12">
          <cell r="C12">
            <v>746</v>
          </cell>
        </row>
        <row r="13">
          <cell r="C13">
            <v>253</v>
          </cell>
        </row>
        <row r="15">
          <cell r="C15">
            <v>6847</v>
          </cell>
        </row>
        <row r="16">
          <cell r="C16">
            <v>6212</v>
          </cell>
        </row>
        <row r="18">
          <cell r="C18">
            <v>747</v>
          </cell>
        </row>
        <row r="19">
          <cell r="C19">
            <v>166</v>
          </cell>
        </row>
        <row r="20">
          <cell r="C20">
            <v>677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</v>
          </cell>
        </row>
        <row r="28">
          <cell r="C28">
            <v>12</v>
          </cell>
        </row>
        <row r="29">
          <cell r="C29">
            <v>0</v>
          </cell>
        </row>
        <row r="30">
          <cell r="C30">
            <v>28059</v>
          </cell>
        </row>
        <row r="31">
          <cell r="C31">
            <v>1504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1087</v>
          </cell>
        </row>
        <row r="7">
          <cell r="C7">
            <v>149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653</v>
          </cell>
        </row>
        <row r="13">
          <cell r="C13">
            <v>57</v>
          </cell>
        </row>
        <row r="15">
          <cell r="C15">
            <v>1174</v>
          </cell>
        </row>
        <row r="16">
          <cell r="C16">
            <v>746</v>
          </cell>
        </row>
        <row r="18">
          <cell r="C18">
            <v>993</v>
          </cell>
        </row>
        <row r="19">
          <cell r="C19">
            <v>514</v>
          </cell>
        </row>
        <row r="20">
          <cell r="C20">
            <v>161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55</v>
          </cell>
        </row>
        <row r="26">
          <cell r="C26">
            <v>103</v>
          </cell>
        </row>
        <row r="28">
          <cell r="C28">
            <v>24</v>
          </cell>
        </row>
        <row r="29">
          <cell r="C29">
            <v>9</v>
          </cell>
        </row>
        <row r="30">
          <cell r="C30">
            <v>1671</v>
          </cell>
        </row>
        <row r="31">
          <cell r="C31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3690</v>
          </cell>
        </row>
        <row r="7">
          <cell r="C7">
            <v>144</v>
          </cell>
        </row>
        <row r="9">
          <cell r="C9">
            <v>47</v>
          </cell>
        </row>
        <row r="10">
          <cell r="C10">
            <v>50</v>
          </cell>
        </row>
        <row r="12">
          <cell r="C12">
            <v>195</v>
          </cell>
        </row>
        <row r="13">
          <cell r="C13">
            <v>75</v>
          </cell>
        </row>
        <row r="15">
          <cell r="C15">
            <v>1185</v>
          </cell>
        </row>
        <row r="16">
          <cell r="C16">
            <v>1054</v>
          </cell>
        </row>
        <row r="18">
          <cell r="C18">
            <v>918</v>
          </cell>
        </row>
        <row r="19">
          <cell r="C19">
            <v>166</v>
          </cell>
        </row>
        <row r="20">
          <cell r="C20">
            <v>588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103</v>
          </cell>
        </row>
        <row r="26">
          <cell r="C26">
            <v>132</v>
          </cell>
        </row>
        <row r="28">
          <cell r="C28">
            <v>15</v>
          </cell>
        </row>
        <row r="29">
          <cell r="C29">
            <v>11</v>
          </cell>
        </row>
        <row r="30">
          <cell r="C30">
            <v>4099</v>
          </cell>
        </row>
        <row r="31">
          <cell r="C31">
            <v>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2610</v>
          </cell>
        </row>
        <row r="7">
          <cell r="C7">
            <v>93</v>
          </cell>
        </row>
        <row r="9">
          <cell r="C9">
            <v>0</v>
          </cell>
        </row>
        <row r="10">
          <cell r="C10">
            <v>41</v>
          </cell>
        </row>
        <row r="12">
          <cell r="C12">
            <v>219</v>
          </cell>
        </row>
        <row r="13">
          <cell r="C13">
            <v>340</v>
          </cell>
        </row>
        <row r="15">
          <cell r="C15">
            <v>1137</v>
          </cell>
        </row>
        <row r="16">
          <cell r="C16">
            <v>1767</v>
          </cell>
        </row>
        <row r="18">
          <cell r="C18">
            <v>833</v>
          </cell>
        </row>
        <row r="19">
          <cell r="C19">
            <v>166</v>
          </cell>
        </row>
        <row r="20">
          <cell r="C20">
            <v>649</v>
          </cell>
        </row>
        <row r="23">
          <cell r="C23">
            <v>3</v>
          </cell>
        </row>
        <row r="24">
          <cell r="C24">
            <v>210</v>
          </cell>
        </row>
        <row r="25">
          <cell r="C25">
            <v>16</v>
          </cell>
        </row>
        <row r="26">
          <cell r="C26">
            <v>51</v>
          </cell>
        </row>
        <row r="28">
          <cell r="C28">
            <v>33</v>
          </cell>
        </row>
        <row r="29">
          <cell r="C29">
            <v>1</v>
          </cell>
        </row>
        <row r="30">
          <cell r="C30">
            <v>5779</v>
          </cell>
        </row>
        <row r="31">
          <cell r="C31">
            <v>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2942</v>
          </cell>
        </row>
        <row r="7">
          <cell r="C7">
            <v>149</v>
          </cell>
        </row>
        <row r="9">
          <cell r="C9">
            <v>116</v>
          </cell>
        </row>
        <row r="10">
          <cell r="C10">
            <v>114</v>
          </cell>
        </row>
        <row r="12">
          <cell r="C12">
            <v>170</v>
          </cell>
        </row>
        <row r="13">
          <cell r="C13">
            <v>118</v>
          </cell>
        </row>
        <row r="15">
          <cell r="C15">
            <v>1763</v>
          </cell>
        </row>
        <row r="16">
          <cell r="C16">
            <v>1138</v>
          </cell>
        </row>
        <row r="18">
          <cell r="C18">
            <v>678</v>
          </cell>
        </row>
        <row r="19">
          <cell r="C19">
            <v>166</v>
          </cell>
        </row>
        <row r="20">
          <cell r="C20">
            <v>478</v>
          </cell>
        </row>
        <row r="23">
          <cell r="C23">
            <v>1</v>
          </cell>
        </row>
        <row r="24">
          <cell r="C24">
            <v>98</v>
          </cell>
        </row>
        <row r="25">
          <cell r="C25">
            <v>65</v>
          </cell>
        </row>
        <row r="26">
          <cell r="C26">
            <v>145</v>
          </cell>
        </row>
        <row r="28">
          <cell r="C28">
            <v>11</v>
          </cell>
        </row>
        <row r="29">
          <cell r="C29">
            <v>3</v>
          </cell>
        </row>
        <row r="30">
          <cell r="C30">
            <v>2367</v>
          </cell>
        </row>
        <row r="31">
          <cell r="C31">
            <v>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1689</v>
          </cell>
        </row>
        <row r="7">
          <cell r="C7">
            <v>391</v>
          </cell>
        </row>
        <row r="9">
          <cell r="C9">
            <v>63</v>
          </cell>
        </row>
        <row r="10">
          <cell r="C10">
            <v>62</v>
          </cell>
        </row>
        <row r="12">
          <cell r="C12">
            <v>772</v>
          </cell>
        </row>
        <row r="13">
          <cell r="C13">
            <v>418</v>
          </cell>
        </row>
        <row r="15">
          <cell r="C15">
            <v>2522</v>
          </cell>
        </row>
        <row r="16">
          <cell r="C16">
            <v>2207</v>
          </cell>
        </row>
        <row r="18">
          <cell r="C18">
            <v>1056</v>
          </cell>
        </row>
        <row r="19">
          <cell r="C19">
            <v>156</v>
          </cell>
        </row>
        <row r="20">
          <cell r="C20">
            <v>1055</v>
          </cell>
        </row>
        <row r="23">
          <cell r="C23">
            <v>11</v>
          </cell>
        </row>
        <row r="24">
          <cell r="C24">
            <v>115</v>
          </cell>
        </row>
        <row r="25">
          <cell r="C25">
            <v>9</v>
          </cell>
        </row>
        <row r="26">
          <cell r="C26">
            <v>60</v>
          </cell>
        </row>
        <row r="28">
          <cell r="C28">
            <v>22</v>
          </cell>
        </row>
        <row r="29">
          <cell r="C29">
            <v>12</v>
          </cell>
        </row>
        <row r="30">
          <cell r="C30">
            <v>4068</v>
          </cell>
        </row>
        <row r="31">
          <cell r="C31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3146</v>
          </cell>
        </row>
        <row r="7">
          <cell r="C7">
            <v>228</v>
          </cell>
        </row>
        <row r="9">
          <cell r="C9">
            <v>67</v>
          </cell>
        </row>
        <row r="10">
          <cell r="C10">
            <v>67</v>
          </cell>
        </row>
        <row r="12">
          <cell r="C12">
            <v>604</v>
          </cell>
        </row>
        <row r="13">
          <cell r="C13">
            <v>33</v>
          </cell>
        </row>
        <row r="15">
          <cell r="C15">
            <v>1602</v>
          </cell>
        </row>
        <row r="16">
          <cell r="C16">
            <v>1112</v>
          </cell>
        </row>
        <row r="18">
          <cell r="C18">
            <v>907</v>
          </cell>
        </row>
        <row r="19">
          <cell r="C19">
            <v>160</v>
          </cell>
        </row>
        <row r="20">
          <cell r="C20">
            <v>425</v>
          </cell>
        </row>
        <row r="23">
          <cell r="C23">
            <v>2</v>
          </cell>
        </row>
        <row r="24">
          <cell r="C24">
            <v>123</v>
          </cell>
        </row>
        <row r="25">
          <cell r="C25">
            <v>28</v>
          </cell>
        </row>
        <row r="26">
          <cell r="C26">
            <v>49</v>
          </cell>
        </row>
        <row r="28">
          <cell r="C28">
            <v>22</v>
          </cell>
        </row>
        <row r="29">
          <cell r="C29">
            <v>1</v>
          </cell>
        </row>
        <row r="30">
          <cell r="C30">
            <v>6210</v>
          </cell>
        </row>
        <row r="31">
          <cell r="C31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616</v>
          </cell>
        </row>
        <row r="7">
          <cell r="C7">
            <v>76</v>
          </cell>
        </row>
        <row r="9">
          <cell r="C9">
            <v>19</v>
          </cell>
        </row>
        <row r="10">
          <cell r="C10">
            <v>0</v>
          </cell>
        </row>
        <row r="12">
          <cell r="C12">
            <v>419</v>
          </cell>
        </row>
        <row r="13">
          <cell r="C13">
            <v>82</v>
          </cell>
        </row>
        <row r="15">
          <cell r="C15">
            <v>552</v>
          </cell>
        </row>
        <row r="16">
          <cell r="C16">
            <v>553</v>
          </cell>
        </row>
        <row r="18">
          <cell r="C18">
            <v>661</v>
          </cell>
        </row>
        <row r="19">
          <cell r="C19">
            <v>166</v>
          </cell>
        </row>
        <row r="20">
          <cell r="C20">
            <v>464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29</v>
          </cell>
        </row>
        <row r="26">
          <cell r="C26">
            <v>29</v>
          </cell>
        </row>
        <row r="28">
          <cell r="C28">
            <v>12</v>
          </cell>
        </row>
        <row r="29">
          <cell r="C29">
            <v>8</v>
          </cell>
        </row>
        <row r="30">
          <cell r="C30">
            <v>3823</v>
          </cell>
        </row>
        <row r="31">
          <cell r="C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4398</v>
          </cell>
        </row>
        <row r="7">
          <cell r="C7">
            <v>802</v>
          </cell>
        </row>
        <row r="9">
          <cell r="C9">
            <v>154</v>
          </cell>
        </row>
        <row r="10">
          <cell r="C10">
            <v>166</v>
          </cell>
        </row>
        <row r="12">
          <cell r="C12">
            <v>380</v>
          </cell>
        </row>
        <row r="13">
          <cell r="C13">
            <v>178</v>
          </cell>
        </row>
        <row r="15">
          <cell r="C15">
            <v>4642</v>
          </cell>
        </row>
        <row r="16">
          <cell r="C16">
            <v>4049</v>
          </cell>
        </row>
        <row r="18">
          <cell r="C18">
            <v>804</v>
          </cell>
        </row>
        <row r="19">
          <cell r="C19">
            <v>166</v>
          </cell>
        </row>
        <row r="20">
          <cell r="C20">
            <v>632</v>
          </cell>
        </row>
        <row r="23">
          <cell r="C23">
            <v>1</v>
          </cell>
        </row>
        <row r="24">
          <cell r="C24">
            <v>39</v>
          </cell>
        </row>
        <row r="25">
          <cell r="C25">
            <v>48</v>
          </cell>
        </row>
        <row r="26">
          <cell r="C26">
            <v>283</v>
          </cell>
        </row>
        <row r="28">
          <cell r="C28">
            <v>53</v>
          </cell>
        </row>
        <row r="29">
          <cell r="C29">
            <v>17</v>
          </cell>
        </row>
        <row r="30">
          <cell r="C30">
            <v>10688</v>
          </cell>
        </row>
        <row r="31">
          <cell r="C31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="110" zoomScaleNormal="110" workbookViewId="0">
      <pane ySplit="3" topLeftCell="A4" activePane="bottomLeft" state="frozen"/>
      <selection pane="bottomLeft" activeCell="O2" sqref="O2"/>
    </sheetView>
  </sheetViews>
  <sheetFormatPr defaultRowHeight="14.25" x14ac:dyDescent="0.2"/>
  <cols>
    <col min="1" max="1" width="33.125" style="30" customWidth="1"/>
    <col min="2" max="2" width="8.625" customWidth="1"/>
    <col min="4" max="5" width="7.125" customWidth="1"/>
    <col min="6" max="6" width="7.25" customWidth="1"/>
    <col min="7" max="8" width="7.125" customWidth="1"/>
    <col min="9" max="10" width="6.625" customWidth="1"/>
    <col min="11" max="12" width="7.125" customWidth="1"/>
    <col min="14" max="82" width="9" style="2"/>
  </cols>
  <sheetData>
    <row r="1" spans="1:82" s="1" customFormat="1" ht="23.25" x14ac:dyDescent="0.35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1" customFormat="1" ht="23.25" x14ac:dyDescent="0.35">
      <c r="A2" s="71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1:82" s="26" customFormat="1" ht="26.25" customHeight="1" x14ac:dyDescent="0.2">
      <c r="A3" s="54" t="s">
        <v>0</v>
      </c>
      <c r="B3" s="55" t="s">
        <v>1</v>
      </c>
      <c r="C3" s="58" t="s">
        <v>53</v>
      </c>
      <c r="D3" s="56" t="s">
        <v>2</v>
      </c>
      <c r="E3" s="57" t="s">
        <v>3</v>
      </c>
      <c r="F3" s="56" t="s">
        <v>5</v>
      </c>
      <c r="G3" s="59" t="s">
        <v>4</v>
      </c>
      <c r="H3" s="56" t="s">
        <v>6</v>
      </c>
      <c r="I3" s="59" t="s">
        <v>7</v>
      </c>
      <c r="J3" s="56" t="s">
        <v>8</v>
      </c>
      <c r="K3" s="59" t="s">
        <v>9</v>
      </c>
      <c r="L3" s="56" t="s">
        <v>10</v>
      </c>
      <c r="M3" s="60" t="s">
        <v>11</v>
      </c>
      <c r="N3" s="61" t="s">
        <v>56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</row>
    <row r="4" spans="1:82" ht="21" x14ac:dyDescent="0.45">
      <c r="A4" s="31" t="s">
        <v>12</v>
      </c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62"/>
    </row>
    <row r="5" spans="1:82" ht="18.75" x14ac:dyDescent="0.3">
      <c r="A5" s="32" t="s">
        <v>42</v>
      </c>
      <c r="B5" s="3" t="s">
        <v>13</v>
      </c>
      <c r="C5" s="53">
        <f>SUM(C6:C7)</f>
        <v>36864</v>
      </c>
      <c r="D5" s="51">
        <f>SUM(D6:D7)</f>
        <v>7648</v>
      </c>
      <c r="E5" s="51">
        <f t="shared" ref="E5:M5" si="0">SUM(E6:E7)</f>
        <v>1236</v>
      </c>
      <c r="F5" s="51">
        <f t="shared" si="0"/>
        <v>3834</v>
      </c>
      <c r="G5" s="51">
        <f t="shared" si="0"/>
        <v>2703</v>
      </c>
      <c r="H5" s="51">
        <f t="shared" si="0"/>
        <v>3091</v>
      </c>
      <c r="I5" s="51">
        <f t="shared" si="0"/>
        <v>2080</v>
      </c>
      <c r="J5" s="51">
        <f t="shared" si="0"/>
        <v>3374</v>
      </c>
      <c r="K5" s="51">
        <f t="shared" si="0"/>
        <v>692</v>
      </c>
      <c r="L5" s="51">
        <f t="shared" si="0"/>
        <v>5200</v>
      </c>
      <c r="M5" s="51">
        <f t="shared" si="0"/>
        <v>7006</v>
      </c>
      <c r="N5" s="63" t="s">
        <v>49</v>
      </c>
    </row>
    <row r="6" spans="1:82" ht="21" x14ac:dyDescent="0.45">
      <c r="A6" s="33" t="s">
        <v>14</v>
      </c>
      <c r="B6" s="3" t="s">
        <v>13</v>
      </c>
      <c r="C6" s="52">
        <f>SUM(D6:M6)</f>
        <v>33172</v>
      </c>
      <c r="D6" s="5">
        <f>SUM([1]Total_chan!C6)</f>
        <v>6963</v>
      </c>
      <c r="E6" s="5">
        <f>SUM([2]Total_nayok!C6)</f>
        <v>1087</v>
      </c>
      <c r="F6" s="5">
        <f>SUM([3]Total_sawan!C6)</f>
        <v>3690</v>
      </c>
      <c r="G6" s="5">
        <f>SUM([4]Total_nakornsri!C6)</f>
        <v>2610</v>
      </c>
      <c r="H6" s="5">
        <f>SUM([5]Total_phet!C6)</f>
        <v>2942</v>
      </c>
      <c r="I6" s="5">
        <f>SUM([6]Total_yala!C6)</f>
        <v>1689</v>
      </c>
      <c r="J6" s="5">
        <f>SUM([7]Total_lampang!C6)</f>
        <v>3146</v>
      </c>
      <c r="K6" s="5">
        <f>SUM([8]Total_sukhothai!C6)</f>
        <v>616</v>
      </c>
      <c r="L6" s="5">
        <f>SUM([9]Total_udonthani!C6)</f>
        <v>4398</v>
      </c>
      <c r="M6" s="5">
        <f>SUM([10]Total_udun!C6)</f>
        <v>6031</v>
      </c>
      <c r="N6" s="63"/>
    </row>
    <row r="7" spans="1:82" ht="21" x14ac:dyDescent="0.45">
      <c r="A7" s="33" t="s">
        <v>15</v>
      </c>
      <c r="B7" s="3" t="s">
        <v>13</v>
      </c>
      <c r="C7" s="52">
        <f>SUM(D7:M7)</f>
        <v>3692</v>
      </c>
      <c r="D7" s="5">
        <f>SUM([1]Total_chan!C7)</f>
        <v>685</v>
      </c>
      <c r="E7" s="5">
        <f>SUM([2]Total_nayok!C7)</f>
        <v>149</v>
      </c>
      <c r="F7" s="5">
        <f>SUM([3]Total_sawan!C7)</f>
        <v>144</v>
      </c>
      <c r="G7" s="5">
        <f>SUM([4]Total_nakornsri!C7)</f>
        <v>93</v>
      </c>
      <c r="H7" s="5">
        <f>SUM([5]Total_phet!C7)</f>
        <v>149</v>
      </c>
      <c r="I7" s="5">
        <f>SUM([6]Total_yala!C7)</f>
        <v>391</v>
      </c>
      <c r="J7" s="5">
        <f>SUM([7]Total_lampang!C7)</f>
        <v>228</v>
      </c>
      <c r="K7" s="5">
        <f>SUM([8]Total_sukhothai!C7)</f>
        <v>76</v>
      </c>
      <c r="L7" s="5">
        <f>SUM([9]Total_udonthani!C7)</f>
        <v>802</v>
      </c>
      <c r="M7" s="5">
        <f>SUM([10]Total_udun!C7)</f>
        <v>975</v>
      </c>
      <c r="N7" s="63"/>
    </row>
    <row r="8" spans="1:82" ht="21" x14ac:dyDescent="0.45">
      <c r="A8" s="34" t="s">
        <v>16</v>
      </c>
      <c r="B8" s="6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63"/>
    </row>
    <row r="9" spans="1:82" ht="21" x14ac:dyDescent="0.45">
      <c r="A9" s="27" t="s">
        <v>41</v>
      </c>
      <c r="B9" s="8" t="s">
        <v>17</v>
      </c>
      <c r="C9" s="52">
        <f>SUM(D9:M9)</f>
        <v>707</v>
      </c>
      <c r="D9" s="5">
        <f>SUM([1]Total_chan!C9)</f>
        <v>110</v>
      </c>
      <c r="E9" s="5">
        <f>SUM([2]Total_nayok!C9)</f>
        <v>0</v>
      </c>
      <c r="F9" s="5">
        <f>SUM([3]Total_sawan!C9)</f>
        <v>47</v>
      </c>
      <c r="G9" s="5">
        <f>SUM([4]Total_nakornsri!C9)</f>
        <v>0</v>
      </c>
      <c r="H9" s="5">
        <f>SUM([5]Total_phet!C9)</f>
        <v>116</v>
      </c>
      <c r="I9" s="5">
        <f>SUM([6]Total_yala!C9)</f>
        <v>63</v>
      </c>
      <c r="J9" s="5">
        <f>SUM([7]Total_lampang!C9)</f>
        <v>67</v>
      </c>
      <c r="K9" s="5">
        <f>SUM([8]Total_sukhothai!C9)</f>
        <v>19</v>
      </c>
      <c r="L9" s="5">
        <f>SUM([9]Total_udonthani!C9)</f>
        <v>154</v>
      </c>
      <c r="M9" s="5">
        <f>SUM([10]Total_udun!C9)</f>
        <v>131</v>
      </c>
      <c r="N9" s="63"/>
    </row>
    <row r="10" spans="1:82" ht="21" x14ac:dyDescent="0.45">
      <c r="A10" s="35" t="s">
        <v>40</v>
      </c>
      <c r="B10" s="6" t="s">
        <v>18</v>
      </c>
      <c r="C10" s="52">
        <f>SUM(D10:M10)</f>
        <v>661</v>
      </c>
      <c r="D10" s="5">
        <f>SUM([1]Total_chan!C10)</f>
        <v>10</v>
      </c>
      <c r="E10" s="5">
        <f>SUM([2]Total_nayok!C10)</f>
        <v>0</v>
      </c>
      <c r="F10" s="5">
        <f>SUM([3]Total_sawan!C10)</f>
        <v>50</v>
      </c>
      <c r="G10" s="5">
        <f>SUM([4]Total_nakornsri!C10)</f>
        <v>41</v>
      </c>
      <c r="H10" s="5">
        <f>SUM([5]Total_phet!C10)</f>
        <v>114</v>
      </c>
      <c r="I10" s="5">
        <f>SUM([6]Total_yala!C10)</f>
        <v>62</v>
      </c>
      <c r="J10" s="5">
        <f>SUM([7]Total_lampang!C10)</f>
        <v>67</v>
      </c>
      <c r="K10" s="5">
        <f>SUM([8]Total_sukhothai!C10)</f>
        <v>0</v>
      </c>
      <c r="L10" s="5">
        <f>SUM([9]Total_udonthani!C10)</f>
        <v>166</v>
      </c>
      <c r="M10" s="5">
        <f>SUM([10]Total_udun!C10)</f>
        <v>151</v>
      </c>
      <c r="N10" s="63"/>
    </row>
    <row r="11" spans="1:82" ht="18.75" x14ac:dyDescent="0.3">
      <c r="A11" s="34" t="s">
        <v>29</v>
      </c>
      <c r="B11" s="6" t="s">
        <v>19</v>
      </c>
      <c r="C11" s="53">
        <f>SUM(C12:C13)</f>
        <v>6337</v>
      </c>
      <c r="D11" s="51">
        <f>SUM(D12:D13)</f>
        <v>625</v>
      </c>
      <c r="E11" s="51">
        <f t="shared" ref="E11:M11" si="1">SUM(E12:E13)</f>
        <v>710</v>
      </c>
      <c r="F11" s="51">
        <f t="shared" si="1"/>
        <v>270</v>
      </c>
      <c r="G11" s="51">
        <f t="shared" si="1"/>
        <v>559</v>
      </c>
      <c r="H11" s="51">
        <f t="shared" si="1"/>
        <v>288</v>
      </c>
      <c r="I11" s="51">
        <f t="shared" si="1"/>
        <v>1190</v>
      </c>
      <c r="J11" s="51">
        <f t="shared" si="1"/>
        <v>637</v>
      </c>
      <c r="K11" s="51">
        <f t="shared" si="1"/>
        <v>501</v>
      </c>
      <c r="L11" s="51">
        <f t="shared" si="1"/>
        <v>558</v>
      </c>
      <c r="M11" s="51">
        <f t="shared" si="1"/>
        <v>999</v>
      </c>
      <c r="N11" s="63" t="s">
        <v>50</v>
      </c>
    </row>
    <row r="12" spans="1:82" ht="21" x14ac:dyDescent="0.45">
      <c r="A12" s="35" t="s">
        <v>30</v>
      </c>
      <c r="B12" s="6" t="s">
        <v>19</v>
      </c>
      <c r="C12" s="52">
        <f>SUM(D12:M12)</f>
        <v>4497</v>
      </c>
      <c r="D12" s="5">
        <f>SUM([1]Total_chan!C12)</f>
        <v>339</v>
      </c>
      <c r="E12" s="5">
        <f>SUM([2]Total_nayok!C12)</f>
        <v>653</v>
      </c>
      <c r="F12" s="5">
        <f>SUM([3]Total_sawan!C12)</f>
        <v>195</v>
      </c>
      <c r="G12" s="5">
        <f>SUM([4]Total_nakornsri!C12)</f>
        <v>219</v>
      </c>
      <c r="H12" s="5">
        <f>SUM([5]Total_phet!C12)</f>
        <v>170</v>
      </c>
      <c r="I12" s="5">
        <f>SUM([6]Total_yala!C12)</f>
        <v>772</v>
      </c>
      <c r="J12" s="5">
        <f>SUM([7]Total_lampang!C12)</f>
        <v>604</v>
      </c>
      <c r="K12" s="5">
        <f>SUM([8]Total_sukhothai!C12)</f>
        <v>419</v>
      </c>
      <c r="L12" s="5">
        <f>SUM([9]Total_udonthani!C12)</f>
        <v>380</v>
      </c>
      <c r="M12" s="5">
        <f>SUM([10]Total_udun!C12)</f>
        <v>746</v>
      </c>
      <c r="N12" s="63"/>
    </row>
    <row r="13" spans="1:82" ht="21" x14ac:dyDescent="0.45">
      <c r="A13" s="35" t="s">
        <v>31</v>
      </c>
      <c r="B13" s="6" t="s">
        <v>19</v>
      </c>
      <c r="C13" s="52">
        <f>SUM(D13:M13)</f>
        <v>1840</v>
      </c>
      <c r="D13" s="5">
        <f>SUM([1]Total_chan!C13)</f>
        <v>286</v>
      </c>
      <c r="E13" s="5">
        <f>SUM([2]Total_nayok!C13)</f>
        <v>57</v>
      </c>
      <c r="F13" s="5">
        <f>SUM([3]Total_sawan!C13)</f>
        <v>75</v>
      </c>
      <c r="G13" s="5">
        <f>SUM([4]Total_nakornsri!C13)</f>
        <v>340</v>
      </c>
      <c r="H13" s="5">
        <f>SUM([5]Total_phet!C13)</f>
        <v>118</v>
      </c>
      <c r="I13" s="5">
        <f>SUM([6]Total_yala!C13)</f>
        <v>418</v>
      </c>
      <c r="J13" s="5">
        <f>SUM([7]Total_lampang!C13)</f>
        <v>33</v>
      </c>
      <c r="K13" s="5">
        <f>SUM([8]Total_sukhothai!C13)</f>
        <v>82</v>
      </c>
      <c r="L13" s="5">
        <f>SUM([9]Total_udonthani!C13)</f>
        <v>178</v>
      </c>
      <c r="M13" s="5">
        <f>SUM([10]Total_udun!C13)</f>
        <v>253</v>
      </c>
      <c r="N13" s="63"/>
    </row>
    <row r="14" spans="1:82" ht="26.25" customHeight="1" x14ac:dyDescent="0.3">
      <c r="A14" s="36" t="s">
        <v>28</v>
      </c>
      <c r="B14" s="8" t="s">
        <v>20</v>
      </c>
      <c r="C14" s="53">
        <f>SUM(C15:C16)</f>
        <v>51340</v>
      </c>
      <c r="D14" s="53">
        <f t="shared" ref="D14:M14" si="2">SUM(D15:D16)</f>
        <v>11078</v>
      </c>
      <c r="E14" s="53">
        <f t="shared" si="2"/>
        <v>1920</v>
      </c>
      <c r="F14" s="53">
        <f t="shared" si="2"/>
        <v>2239</v>
      </c>
      <c r="G14" s="53">
        <f t="shared" si="2"/>
        <v>2904</v>
      </c>
      <c r="H14" s="53">
        <f t="shared" si="2"/>
        <v>2901</v>
      </c>
      <c r="I14" s="53">
        <f t="shared" si="2"/>
        <v>4729</v>
      </c>
      <c r="J14" s="53">
        <f t="shared" si="2"/>
        <v>2714</v>
      </c>
      <c r="K14" s="53">
        <f t="shared" si="2"/>
        <v>1105</v>
      </c>
      <c r="L14" s="53">
        <f t="shared" si="2"/>
        <v>8691</v>
      </c>
      <c r="M14" s="53">
        <f t="shared" si="2"/>
        <v>13059</v>
      </c>
      <c r="N14" s="63" t="s">
        <v>51</v>
      </c>
    </row>
    <row r="15" spans="1:82" ht="21" x14ac:dyDescent="0.45">
      <c r="A15" s="27" t="s">
        <v>27</v>
      </c>
      <c r="B15" s="8" t="s">
        <v>20</v>
      </c>
      <c r="C15" s="52">
        <f t="shared" ref="C15:C20" si="3">SUM(D15:M15)</f>
        <v>27258</v>
      </c>
      <c r="D15" s="5">
        <f>SUM([1]Total_chan!C15)</f>
        <v>5834</v>
      </c>
      <c r="E15" s="5">
        <f>SUM([2]Total_nayok!C15)</f>
        <v>1174</v>
      </c>
      <c r="F15" s="5">
        <f>SUM([3]Total_sawan!C15)</f>
        <v>1185</v>
      </c>
      <c r="G15" s="5">
        <f>SUM([4]Total_nakornsri!C15)</f>
        <v>1137</v>
      </c>
      <c r="H15" s="5">
        <f>SUM([5]Total_phet!C15)</f>
        <v>1763</v>
      </c>
      <c r="I15" s="5">
        <f>SUM([6]Total_yala!C15)</f>
        <v>2522</v>
      </c>
      <c r="J15" s="5">
        <f>SUM([7]Total_lampang!C15)</f>
        <v>1602</v>
      </c>
      <c r="K15" s="5">
        <f>SUM([8]Total_sukhothai!C15)</f>
        <v>552</v>
      </c>
      <c r="L15" s="5">
        <f>SUM([9]Total_udonthani!C15)</f>
        <v>4642</v>
      </c>
      <c r="M15" s="5">
        <f>SUM([10]Total_udun!C15)</f>
        <v>6847</v>
      </c>
      <c r="N15" s="63"/>
    </row>
    <row r="16" spans="1:82" s="30" customFormat="1" ht="21" x14ac:dyDescent="0.45">
      <c r="A16" s="27" t="s">
        <v>26</v>
      </c>
      <c r="B16" s="28" t="s">
        <v>20</v>
      </c>
      <c r="C16" s="52">
        <f t="shared" si="3"/>
        <v>24082</v>
      </c>
      <c r="D16" s="5">
        <f>SUM([1]Total_chan!C16)</f>
        <v>5244</v>
      </c>
      <c r="E16" s="5">
        <f>SUM([2]Total_nayok!C16)</f>
        <v>746</v>
      </c>
      <c r="F16" s="5">
        <f>SUM([3]Total_sawan!C16)</f>
        <v>1054</v>
      </c>
      <c r="G16" s="5">
        <f>SUM([4]Total_nakornsri!C16)</f>
        <v>1767</v>
      </c>
      <c r="H16" s="5">
        <f>SUM([5]Total_phet!C16)</f>
        <v>1138</v>
      </c>
      <c r="I16" s="5">
        <f>SUM([6]Total_yala!C16)</f>
        <v>2207</v>
      </c>
      <c r="J16" s="5">
        <f>SUM([7]Total_lampang!C16)</f>
        <v>1112</v>
      </c>
      <c r="K16" s="5">
        <f>SUM([8]Total_sukhothai!C16)</f>
        <v>553</v>
      </c>
      <c r="L16" s="5">
        <f>SUM([9]Total_udonthani!C16)</f>
        <v>4049</v>
      </c>
      <c r="M16" s="5">
        <f>SUM([10]Total_udun!C16)</f>
        <v>6212</v>
      </c>
      <c r="N16" s="64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</row>
    <row r="17" spans="1:82" ht="18.75" x14ac:dyDescent="0.3">
      <c r="A17" s="34" t="s">
        <v>33</v>
      </c>
      <c r="B17" s="6" t="s">
        <v>32</v>
      </c>
      <c r="C17" s="53">
        <f>SUM(C18:C20)</f>
        <v>15945</v>
      </c>
      <c r="D17" s="51">
        <f>SUM(D18:D20)</f>
        <v>1393</v>
      </c>
      <c r="E17" s="51">
        <f t="shared" ref="E17:M17" si="4">SUM(E18:E20)</f>
        <v>1668</v>
      </c>
      <c r="F17" s="51">
        <f t="shared" si="4"/>
        <v>1672</v>
      </c>
      <c r="G17" s="51">
        <f t="shared" si="4"/>
        <v>1648</v>
      </c>
      <c r="H17" s="51">
        <f t="shared" si="4"/>
        <v>1322</v>
      </c>
      <c r="I17" s="51">
        <f t="shared" si="4"/>
        <v>2267</v>
      </c>
      <c r="J17" s="51">
        <f t="shared" si="4"/>
        <v>1492</v>
      </c>
      <c r="K17" s="51">
        <f t="shared" si="4"/>
        <v>1291</v>
      </c>
      <c r="L17" s="51">
        <f t="shared" si="4"/>
        <v>1602</v>
      </c>
      <c r="M17" s="51">
        <f t="shared" si="4"/>
        <v>1590</v>
      </c>
      <c r="N17" s="63" t="s">
        <v>52</v>
      </c>
    </row>
    <row r="18" spans="1:82" ht="21" x14ac:dyDescent="0.45">
      <c r="A18" s="35" t="s">
        <v>34</v>
      </c>
      <c r="B18" s="6" t="s">
        <v>22</v>
      </c>
      <c r="C18" s="52">
        <f t="shared" si="3"/>
        <v>8261</v>
      </c>
      <c r="D18" s="5">
        <f>SUM([1]Total_chan!C18)</f>
        <v>664</v>
      </c>
      <c r="E18" s="5">
        <f>SUM([2]Total_nayok!C18)</f>
        <v>993</v>
      </c>
      <c r="F18" s="5">
        <f>SUM([3]Total_sawan!C18)</f>
        <v>918</v>
      </c>
      <c r="G18" s="5">
        <f>SUM([4]Total_nakornsri!C18)</f>
        <v>833</v>
      </c>
      <c r="H18" s="5">
        <f>SUM([5]Total_phet!C18)</f>
        <v>678</v>
      </c>
      <c r="I18" s="5">
        <f>SUM([6]Total_yala!C18)</f>
        <v>1056</v>
      </c>
      <c r="J18" s="5">
        <f>SUM([7]Total_lampang!C18)</f>
        <v>907</v>
      </c>
      <c r="K18" s="5">
        <f>SUM([8]Total_sukhothai!C18)</f>
        <v>661</v>
      </c>
      <c r="L18" s="5">
        <f>SUM([9]Total_udonthani!C18)</f>
        <v>804</v>
      </c>
      <c r="M18" s="5">
        <f>SUM([10]Total_udun!C18)</f>
        <v>747</v>
      </c>
      <c r="N18" s="63"/>
    </row>
    <row r="19" spans="1:82" ht="21" x14ac:dyDescent="0.45">
      <c r="A19" s="37" t="s">
        <v>35</v>
      </c>
      <c r="B19" s="15" t="s">
        <v>22</v>
      </c>
      <c r="C19" s="52">
        <f t="shared" si="3"/>
        <v>1985</v>
      </c>
      <c r="D19" s="5">
        <f>SUM([1]Total_chan!C19)</f>
        <v>159</v>
      </c>
      <c r="E19" s="5">
        <f>SUM([2]Total_nayok!C19)</f>
        <v>514</v>
      </c>
      <c r="F19" s="5">
        <f>SUM([3]Total_sawan!C19)</f>
        <v>166</v>
      </c>
      <c r="G19" s="5">
        <f>SUM([4]Total_nakornsri!C19)</f>
        <v>166</v>
      </c>
      <c r="H19" s="5">
        <f>SUM([5]Total_phet!C19)</f>
        <v>166</v>
      </c>
      <c r="I19" s="5">
        <f>SUM([6]Total_yala!C19)</f>
        <v>156</v>
      </c>
      <c r="J19" s="5">
        <f>SUM([7]Total_lampang!C19)</f>
        <v>160</v>
      </c>
      <c r="K19" s="5">
        <f>SUM([8]Total_sukhothai!C19)</f>
        <v>166</v>
      </c>
      <c r="L19" s="5">
        <f>SUM([9]Total_udonthani!C19)</f>
        <v>166</v>
      </c>
      <c r="M19" s="5">
        <f>SUM([10]Total_udun!C19)</f>
        <v>166</v>
      </c>
      <c r="N19" s="63"/>
    </row>
    <row r="20" spans="1:82" ht="21" x14ac:dyDescent="0.45">
      <c r="A20" s="38" t="s">
        <v>36</v>
      </c>
      <c r="B20" s="6" t="s">
        <v>23</v>
      </c>
      <c r="C20" s="52">
        <f t="shared" si="3"/>
        <v>5699</v>
      </c>
      <c r="D20" s="5">
        <f>SUM([1]Total_chan!C20)</f>
        <v>570</v>
      </c>
      <c r="E20" s="5">
        <f>SUM([2]Total_nayok!C20)</f>
        <v>161</v>
      </c>
      <c r="F20" s="5">
        <f>SUM([3]Total_sawan!C20)</f>
        <v>588</v>
      </c>
      <c r="G20" s="5">
        <f>SUM([4]Total_nakornsri!C20)</f>
        <v>649</v>
      </c>
      <c r="H20" s="5">
        <f>SUM([5]Total_phet!C20)</f>
        <v>478</v>
      </c>
      <c r="I20" s="5">
        <f>SUM([6]Total_yala!C20)</f>
        <v>1055</v>
      </c>
      <c r="J20" s="5">
        <f>SUM([7]Total_lampang!C20)</f>
        <v>425</v>
      </c>
      <c r="K20" s="5">
        <f>SUM([8]Total_sukhothai!C20)</f>
        <v>464</v>
      </c>
      <c r="L20" s="5">
        <f>SUM([9]Total_udonthani!C20)</f>
        <v>632</v>
      </c>
      <c r="M20" s="5">
        <f>SUM([10]Total_udun!C20)</f>
        <v>677</v>
      </c>
      <c r="N20" s="63"/>
    </row>
    <row r="21" spans="1:82" ht="21" x14ac:dyDescent="0.45">
      <c r="A21" s="41" t="s">
        <v>43</v>
      </c>
      <c r="B21" s="20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63"/>
    </row>
    <row r="22" spans="1:82" ht="18.75" x14ac:dyDescent="0.3">
      <c r="A22" s="50" t="s">
        <v>37</v>
      </c>
      <c r="B22" s="67"/>
      <c r="C22" s="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5"/>
    </row>
    <row r="23" spans="1:82" s="20" customFormat="1" ht="95.25" customHeight="1" x14ac:dyDescent="0.45">
      <c r="A23" s="42" t="s">
        <v>45</v>
      </c>
      <c r="B23" s="48" t="s">
        <v>21</v>
      </c>
      <c r="C23" s="52">
        <f>SUM(D23:M23)</f>
        <v>18</v>
      </c>
      <c r="D23" s="5">
        <f>SUM([1]Total_chan!C23)</f>
        <v>0</v>
      </c>
      <c r="E23" s="5">
        <f>SUM([2]Total_nayok!C23)</f>
        <v>0</v>
      </c>
      <c r="F23" s="5">
        <f>SUM([3]Total_sawan!C23)</f>
        <v>0</v>
      </c>
      <c r="G23" s="5">
        <f>SUM([4]Total_nakornsri!C23)</f>
        <v>3</v>
      </c>
      <c r="H23" s="5">
        <f>SUM([5]Total_phet!C23)</f>
        <v>1</v>
      </c>
      <c r="I23" s="5">
        <f>SUM([6]Total_yala!C23)</f>
        <v>11</v>
      </c>
      <c r="J23" s="5">
        <f>SUM([7]Total_lampang!C23)</f>
        <v>2</v>
      </c>
      <c r="K23" s="5">
        <f>SUM([8]Total_sukhothai!C23)</f>
        <v>0</v>
      </c>
      <c r="L23" s="5">
        <f>SUM([9]Total_udonthani!C23)</f>
        <v>1</v>
      </c>
      <c r="M23" s="5">
        <f>SUM([10]Total_udun!C23)</f>
        <v>0</v>
      </c>
      <c r="N23" s="6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20" customFormat="1" ht="21" x14ac:dyDescent="0.45">
      <c r="A24" s="42"/>
      <c r="B24" s="48" t="s">
        <v>57</v>
      </c>
      <c r="C24" s="52">
        <f>SUM(D24:M24)</f>
        <v>590</v>
      </c>
      <c r="D24" s="5">
        <f>SUM([1]Total_chan!C24)</f>
        <v>5</v>
      </c>
      <c r="E24" s="5">
        <f>SUM([2]Total_nayok!C24)</f>
        <v>0</v>
      </c>
      <c r="F24" s="5">
        <f>SUM([3]Total_sawan!C24)</f>
        <v>0</v>
      </c>
      <c r="G24" s="5">
        <f>SUM([4]Total_nakornsri!C24)</f>
        <v>210</v>
      </c>
      <c r="H24" s="5">
        <f>SUM([5]Total_phet!C24)</f>
        <v>98</v>
      </c>
      <c r="I24" s="5">
        <f>SUM([6]Total_yala!C24)</f>
        <v>115</v>
      </c>
      <c r="J24" s="5">
        <f>SUM([7]Total_lampang!C24)</f>
        <v>123</v>
      </c>
      <c r="K24" s="5">
        <f>SUM([8]Total_sukhothai!C24)</f>
        <v>0</v>
      </c>
      <c r="L24" s="5">
        <f>SUM([9]Total_udonthani!C24)</f>
        <v>39</v>
      </c>
      <c r="M24" s="5">
        <f>SUM([10]Total_udun!C24)</f>
        <v>0</v>
      </c>
      <c r="N24" s="6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20" customFormat="1" ht="58.5" x14ac:dyDescent="0.45">
      <c r="A25" s="42" t="s">
        <v>46</v>
      </c>
      <c r="B25" s="48" t="s">
        <v>21</v>
      </c>
      <c r="C25" s="52">
        <f>SUM(D25:M25)</f>
        <v>364</v>
      </c>
      <c r="D25" s="5">
        <f>SUM([1]Total_chan!C25)</f>
        <v>11</v>
      </c>
      <c r="E25" s="5">
        <f>SUM([2]Total_nayok!C25)</f>
        <v>55</v>
      </c>
      <c r="F25" s="5">
        <f>SUM([3]Total_sawan!C25)</f>
        <v>103</v>
      </c>
      <c r="G25" s="5">
        <f>SUM([4]Total_nakornsri!C25)</f>
        <v>16</v>
      </c>
      <c r="H25" s="5">
        <f>SUM([5]Total_phet!C25)</f>
        <v>65</v>
      </c>
      <c r="I25" s="5">
        <f>SUM([6]Total_yala!C25)</f>
        <v>9</v>
      </c>
      <c r="J25" s="5">
        <f>SUM([7]Total_lampang!C25)</f>
        <v>28</v>
      </c>
      <c r="K25" s="5">
        <f>SUM([8]Total_sukhothai!C25)</f>
        <v>29</v>
      </c>
      <c r="L25" s="5">
        <f>SUM([9]Total_udonthani!C25)</f>
        <v>48</v>
      </c>
      <c r="M25" s="5">
        <f>SUM([10]Total_udun!C25)</f>
        <v>0</v>
      </c>
      <c r="N25" s="6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2" customFormat="1" ht="21" x14ac:dyDescent="0.45">
      <c r="A26" s="66"/>
      <c r="B26" s="48" t="s">
        <v>57</v>
      </c>
      <c r="C26" s="52">
        <f>SUM(D26:M26)</f>
        <v>862</v>
      </c>
      <c r="D26" s="5">
        <f>SUM([1]Total_chan!C26)</f>
        <v>8</v>
      </c>
      <c r="E26" s="5">
        <f>SUM([2]Total_nayok!C26)</f>
        <v>103</v>
      </c>
      <c r="F26" s="5">
        <f>SUM([3]Total_sawan!C26)</f>
        <v>132</v>
      </c>
      <c r="G26" s="5">
        <f>SUM([4]Total_nakornsri!C26)</f>
        <v>51</v>
      </c>
      <c r="H26" s="5">
        <f>SUM([5]Total_phet!C26)</f>
        <v>145</v>
      </c>
      <c r="I26" s="5">
        <f>SUM([6]Total_yala!C26)</f>
        <v>60</v>
      </c>
      <c r="J26" s="5">
        <f>SUM([7]Total_lampang!C26)</f>
        <v>49</v>
      </c>
      <c r="K26" s="5">
        <f>SUM([8]Total_sukhothai!C26)</f>
        <v>29</v>
      </c>
      <c r="L26" s="5">
        <f>SUM([9]Total_udonthani!C26)</f>
        <v>283</v>
      </c>
      <c r="M26" s="5">
        <f>SUM([10]Total_udun!C26)</f>
        <v>2</v>
      </c>
      <c r="N26" s="63"/>
    </row>
    <row r="27" spans="1:82" s="2" customFormat="1" ht="18.75" x14ac:dyDescent="0.3">
      <c r="A27" s="49" t="s">
        <v>38</v>
      </c>
      <c r="B27" s="24" t="s">
        <v>21</v>
      </c>
      <c r="C27" s="53">
        <f>SUM(C28:C29)</f>
        <v>280</v>
      </c>
      <c r="D27" s="51">
        <f t="shared" ref="D27:M27" si="5">SUM(D28:D29)</f>
        <v>14</v>
      </c>
      <c r="E27" s="51">
        <f t="shared" si="5"/>
        <v>33</v>
      </c>
      <c r="F27" s="51">
        <f t="shared" si="5"/>
        <v>26</v>
      </c>
      <c r="G27" s="51">
        <f t="shared" si="5"/>
        <v>34</v>
      </c>
      <c r="H27" s="51">
        <f t="shared" si="5"/>
        <v>14</v>
      </c>
      <c r="I27" s="51">
        <f t="shared" si="5"/>
        <v>34</v>
      </c>
      <c r="J27" s="51">
        <f t="shared" si="5"/>
        <v>23</v>
      </c>
      <c r="K27" s="51">
        <f t="shared" si="5"/>
        <v>20</v>
      </c>
      <c r="L27" s="51">
        <f t="shared" si="5"/>
        <v>70</v>
      </c>
      <c r="M27" s="51">
        <f t="shared" si="5"/>
        <v>12</v>
      </c>
      <c r="N27" s="63" t="s">
        <v>58</v>
      </c>
    </row>
    <row r="28" spans="1:82" ht="21" x14ac:dyDescent="0.45">
      <c r="A28" s="43" t="s">
        <v>47</v>
      </c>
      <c r="B28" s="15" t="s">
        <v>21</v>
      </c>
      <c r="C28" s="52">
        <f>SUM(D28:M28)</f>
        <v>210</v>
      </c>
      <c r="D28" s="5">
        <f>SUM([1]Total_chan!C28)</f>
        <v>6</v>
      </c>
      <c r="E28" s="5">
        <f>SUM([2]Total_nayok!C28)</f>
        <v>24</v>
      </c>
      <c r="F28" s="5">
        <f>SUM([3]Total_sawan!C28)</f>
        <v>15</v>
      </c>
      <c r="G28" s="5">
        <f>SUM([4]Total_nakornsri!C28)</f>
        <v>33</v>
      </c>
      <c r="H28" s="5">
        <f>SUM([5]Total_phet!C28)</f>
        <v>11</v>
      </c>
      <c r="I28" s="5">
        <f>SUM([6]Total_yala!C28)</f>
        <v>22</v>
      </c>
      <c r="J28" s="5">
        <f>SUM([7]Total_lampang!C28)</f>
        <v>22</v>
      </c>
      <c r="K28" s="5">
        <f>SUM([8]Total_sukhothai!C28)</f>
        <v>12</v>
      </c>
      <c r="L28" s="5">
        <f>SUM([9]Total_udonthani!C28)</f>
        <v>53</v>
      </c>
      <c r="M28" s="5">
        <f>SUM([10]Total_udun!C28)</f>
        <v>12</v>
      </c>
      <c r="N28" s="63"/>
    </row>
    <row r="29" spans="1:82" s="10" customFormat="1" ht="21" x14ac:dyDescent="0.45">
      <c r="A29" s="44" t="s">
        <v>48</v>
      </c>
      <c r="B29" s="8" t="s">
        <v>21</v>
      </c>
      <c r="C29" s="52">
        <f>SUM(D29:M29)</f>
        <v>70</v>
      </c>
      <c r="D29" s="5">
        <f>SUM([1]Total_chan!C29)</f>
        <v>8</v>
      </c>
      <c r="E29" s="5">
        <f>SUM([2]Total_nayok!C29)</f>
        <v>9</v>
      </c>
      <c r="F29" s="5">
        <f>SUM([3]Total_sawan!C29)</f>
        <v>11</v>
      </c>
      <c r="G29" s="5">
        <f>SUM([4]Total_nakornsri!C29)</f>
        <v>1</v>
      </c>
      <c r="H29" s="5">
        <f>SUM([5]Total_phet!C29)</f>
        <v>3</v>
      </c>
      <c r="I29" s="5">
        <f>SUM([6]Total_yala!C29)</f>
        <v>12</v>
      </c>
      <c r="J29" s="5">
        <f>SUM([7]Total_lampang!C29)</f>
        <v>1</v>
      </c>
      <c r="K29" s="5">
        <f>SUM([8]Total_sukhothai!C29)</f>
        <v>8</v>
      </c>
      <c r="L29" s="5">
        <f>SUM([9]Total_udonthani!C29)</f>
        <v>17</v>
      </c>
      <c r="M29" s="5">
        <f>SUM([10]Total_udun!C29)</f>
        <v>0</v>
      </c>
      <c r="N29" s="65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</row>
    <row r="30" spans="1:82" ht="34.5" customHeight="1" x14ac:dyDescent="0.45">
      <c r="A30" s="45" t="s">
        <v>39</v>
      </c>
      <c r="B30" s="23" t="s">
        <v>25</v>
      </c>
      <c r="C30" s="52">
        <f>SUM(D30:M30)</f>
        <v>73932</v>
      </c>
      <c r="D30" s="5">
        <f>SUM([1]Total_chan!C30)</f>
        <v>7168</v>
      </c>
      <c r="E30" s="5">
        <f>SUM([2]Total_nayok!C30)</f>
        <v>1671</v>
      </c>
      <c r="F30" s="5">
        <f>SUM([3]Total_sawan!C30)</f>
        <v>4099</v>
      </c>
      <c r="G30" s="5">
        <f>SUM([4]Total_nakornsri!C30)</f>
        <v>5779</v>
      </c>
      <c r="H30" s="5">
        <f>SUM([5]Total_phet!C30)</f>
        <v>2367</v>
      </c>
      <c r="I30" s="5">
        <f>SUM([6]Total_yala!C30)</f>
        <v>4068</v>
      </c>
      <c r="J30" s="5">
        <f>SUM([7]Total_lampang!C30)</f>
        <v>6210</v>
      </c>
      <c r="K30" s="5">
        <f>SUM([8]Total_sukhothai!C30)</f>
        <v>3823</v>
      </c>
      <c r="L30" s="5">
        <f>SUM([9]Total_udonthani!C30)</f>
        <v>10688</v>
      </c>
      <c r="M30" s="5">
        <f>SUM([10]Total_udun!C30)</f>
        <v>28059</v>
      </c>
      <c r="N30" s="63"/>
    </row>
    <row r="31" spans="1:82" s="10" customFormat="1" ht="21" x14ac:dyDescent="0.45">
      <c r="A31" s="27" t="s">
        <v>44</v>
      </c>
      <c r="B31" s="8" t="s">
        <v>21</v>
      </c>
      <c r="C31" s="52">
        <f>SUM(D31:M31)</f>
        <v>1749</v>
      </c>
      <c r="D31" s="5">
        <f>SUM([1]Total_chan!C31)</f>
        <v>6</v>
      </c>
      <c r="E31" s="5">
        <f>SUM([2]Total_nayok!C31)</f>
        <v>31</v>
      </c>
      <c r="F31" s="5">
        <f>SUM([3]Total_sawan!C31)</f>
        <v>22</v>
      </c>
      <c r="G31" s="5">
        <f>SUM([4]Total_nakornsri!C31)</f>
        <v>32</v>
      </c>
      <c r="H31" s="5">
        <f>SUM([5]Total_phet!C31)</f>
        <v>62</v>
      </c>
      <c r="I31" s="5">
        <f>SUM([6]Total_yala!C31)</f>
        <v>40</v>
      </c>
      <c r="J31" s="5">
        <f>SUM([7]Total_lampang!C31)</f>
        <v>8</v>
      </c>
      <c r="K31" s="5">
        <f>SUM([8]Total_sukhothai!C31)</f>
        <v>1</v>
      </c>
      <c r="L31" s="5">
        <f>SUM([9]Total_udonthani!C31)</f>
        <v>43</v>
      </c>
      <c r="M31" s="5">
        <f>SUM([10]Total_udun!C31)</f>
        <v>1504</v>
      </c>
      <c r="N31" s="65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</row>
    <row r="32" spans="1:82" ht="17.25" customHeight="1" x14ac:dyDescent="0.2"/>
    <row r="33" spans="1:13" ht="20.25" hidden="1" customHeight="1" x14ac:dyDescent="0.45">
      <c r="A33" s="39"/>
      <c r="B33" s="18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20.25" hidden="1" customHeight="1" x14ac:dyDescent="0.45">
      <c r="A34" s="46"/>
      <c r="B34" s="19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.5" hidden="1" customHeight="1" x14ac:dyDescent="0.45">
      <c r="A35" s="39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.5" hidden="1" customHeight="1" x14ac:dyDescent="0.45">
      <c r="A36" s="39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1" hidden="1" x14ac:dyDescent="0.45">
      <c r="A37" s="40"/>
      <c r="B37" s="14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21" x14ac:dyDescent="0.45">
      <c r="A38" s="47"/>
      <c r="B38" s="19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1" x14ac:dyDescent="0.45">
      <c r="A39" s="39"/>
      <c r="B39" s="19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21" x14ac:dyDescent="0.45">
      <c r="A40" s="39"/>
      <c r="B40" s="19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21" x14ac:dyDescent="0.45">
      <c r="A41" s="39"/>
      <c r="B41" s="19"/>
      <c r="C41" s="13"/>
      <c r="D41" s="12" t="s">
        <v>24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21" x14ac:dyDescent="0.45">
      <c r="A42" s="39"/>
      <c r="B42" s="19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</row>
  </sheetData>
  <mergeCells count="2">
    <mergeCell ref="A1:M1"/>
    <mergeCell ref="A2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STOU</cp:lastModifiedBy>
  <cp:lastPrinted>2013-09-12T02:01:29Z</cp:lastPrinted>
  <dcterms:created xsi:type="dcterms:W3CDTF">2011-06-14T00:19:03Z</dcterms:created>
  <dcterms:modified xsi:type="dcterms:W3CDTF">2013-10-15T02:44:35Z</dcterms:modified>
</cp:coreProperties>
</file>